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5" windowWidth="5085" windowHeight="7665" firstSheet="1" activeTab="5"/>
  </bookViews>
  <sheets>
    <sheet name="1支部ゾーン・ブロック抽選" sheetId="1" r:id="rId1"/>
    <sheet name="２チームゾーン抽選" sheetId="2" r:id="rId2"/>
    <sheet name="３チームブロック抽選" sheetId="3" r:id="rId3"/>
    <sheet name="３予備抽選" sheetId="4" r:id="rId4"/>
    <sheet name="4本抽選・トーナメント表" sheetId="5" r:id="rId5"/>
    <sheet name="5トーナメント表印刷用" sheetId="6" r:id="rId6"/>
    <sheet name="出場校データ" sheetId="7" r:id="rId7"/>
    <sheet name="出場校データ (2)" sheetId="8" r:id="rId8"/>
  </sheets>
  <definedNames>
    <definedName name="_xlnm.Print_Area" localSheetId="5">'5トーナメント表印刷用'!$A$1:$U$59</definedName>
  </definedNames>
  <calcPr fullCalcOnLoad="1"/>
</workbook>
</file>

<file path=xl/sharedStrings.xml><?xml version="1.0" encoding="utf-8"?>
<sst xmlns="http://schemas.openxmlformats.org/spreadsheetml/2006/main" count="1140" uniqueCount="226">
  <si>
    <t>支部名</t>
  </si>
  <si>
    <t>学校名</t>
  </si>
  <si>
    <t>都道
府県</t>
  </si>
  <si>
    <t>北海道</t>
  </si>
  <si>
    <t>(</t>
  </si>
  <si>
    <t>北海道</t>
  </si>
  <si>
    <t>)</t>
  </si>
  <si>
    <t>近畿</t>
  </si>
  <si>
    <t>滋賀</t>
  </si>
  <si>
    <t>東北</t>
  </si>
  <si>
    <t>青森</t>
  </si>
  <si>
    <t>京都西山高等学校</t>
  </si>
  <si>
    <t>京都</t>
  </si>
  <si>
    <t>岩手</t>
  </si>
  <si>
    <t>大阪</t>
  </si>
  <si>
    <t>東北生活文化大学高等学校</t>
  </si>
  <si>
    <t>宮城</t>
  </si>
  <si>
    <t>兵庫</t>
  </si>
  <si>
    <t>秋田</t>
  </si>
  <si>
    <t>奈良</t>
  </si>
  <si>
    <t>山形</t>
  </si>
  <si>
    <t>和歌山</t>
  </si>
  <si>
    <t>福島</t>
  </si>
  <si>
    <t>中国</t>
  </si>
  <si>
    <t>鳥取</t>
  </si>
  <si>
    <t>関東</t>
  </si>
  <si>
    <t>茨城</t>
  </si>
  <si>
    <t>島根</t>
  </si>
  <si>
    <t>栃木</t>
  </si>
  <si>
    <t>創志学園高等学校</t>
  </si>
  <si>
    <t>岡山</t>
  </si>
  <si>
    <t>群馬</t>
  </si>
  <si>
    <t>広島</t>
  </si>
  <si>
    <t>埼玉</t>
  </si>
  <si>
    <t>山口</t>
  </si>
  <si>
    <t>(</t>
  </si>
  <si>
    <t>千葉</t>
  </si>
  <si>
    <t>)</t>
  </si>
  <si>
    <t>四国</t>
  </si>
  <si>
    <t>徳島</t>
  </si>
  <si>
    <t>日出高等学校</t>
  </si>
  <si>
    <t>東京</t>
  </si>
  <si>
    <t>香川</t>
  </si>
  <si>
    <t>神奈川</t>
  </si>
  <si>
    <t>愛媛</t>
  </si>
  <si>
    <t>山梨</t>
  </si>
  <si>
    <t>高知</t>
  </si>
  <si>
    <t>北信越</t>
  </si>
  <si>
    <t>富山</t>
  </si>
  <si>
    <t>九州</t>
  </si>
  <si>
    <t>福岡</t>
  </si>
  <si>
    <t>石川</t>
  </si>
  <si>
    <t>福井</t>
  </si>
  <si>
    <t>長崎</t>
  </si>
  <si>
    <t>新潟</t>
  </si>
  <si>
    <t>熊本</t>
  </si>
  <si>
    <t>長野</t>
  </si>
  <si>
    <t>大分</t>
  </si>
  <si>
    <t>東海</t>
  </si>
  <si>
    <t>岐阜</t>
  </si>
  <si>
    <t>宮崎</t>
  </si>
  <si>
    <t>静岡</t>
  </si>
  <si>
    <t>鹿児島</t>
  </si>
  <si>
    <t>愛知</t>
  </si>
  <si>
    <t>沖縄</t>
  </si>
  <si>
    <t>三重</t>
  </si>
  <si>
    <t>開催枠</t>
  </si>
  <si>
    <t>ゾーン抽選終了後、ブロック抽選シートにコピー</t>
  </si>
  <si>
    <t>ゾーン</t>
  </si>
  <si>
    <t>北信越</t>
  </si>
  <si>
    <t>合計</t>
  </si>
  <si>
    <t>ブロック抽選後、ブロックごとに予備抽選</t>
  </si>
  <si>
    <t>予備抽選結果の順番に女子組合せシートにコピーする</t>
  </si>
  <si>
    <t>ゾーン</t>
  </si>
  <si>
    <t>ブロック</t>
  </si>
  <si>
    <t>ブロック</t>
  </si>
  <si>
    <t>出場校番号</t>
  </si>
  <si>
    <t>学校番号</t>
  </si>
  <si>
    <t>ゾーン</t>
  </si>
  <si>
    <t>支　部</t>
  </si>
  <si>
    <t>学　校　名</t>
  </si>
  <si>
    <t>(</t>
  </si>
  <si>
    <t>)</t>
  </si>
  <si>
    <t>予備抽選番号</t>
  </si>
  <si>
    <t>A1</t>
  </si>
  <si>
    <t>本抽選（５次抽選）</t>
  </si>
  <si>
    <t>支部</t>
  </si>
  <si>
    <t>学校名</t>
  </si>
  <si>
    <t>都道府県</t>
  </si>
  <si>
    <t>)</t>
  </si>
  <si>
    <t>（</t>
  </si>
  <si>
    <t>）</t>
  </si>
  <si>
    <t>支部抽選女子（１次抽選）</t>
  </si>
  <si>
    <t>チームゾーン抽選女子（2次抽選）</t>
  </si>
  <si>
    <t>チームブロック抽選女子（3次抽選）</t>
  </si>
  <si>
    <t>予備抽選女子（4次抽選）</t>
  </si>
  <si>
    <t>C2</t>
  </si>
  <si>
    <t>A2</t>
  </si>
  <si>
    <t>D2</t>
  </si>
  <si>
    <t>B1</t>
  </si>
  <si>
    <t>E3</t>
  </si>
  <si>
    <t>C2</t>
  </si>
  <si>
    <t>A2</t>
  </si>
  <si>
    <t>B2</t>
  </si>
  <si>
    <t>B3</t>
  </si>
  <si>
    <t>C1</t>
  </si>
  <si>
    <t>　　　　第２試合　　11：00</t>
  </si>
  <si>
    <t>　　　　第３試合　　13：00</t>
  </si>
  <si>
    <t>　　　　第４試合　　15：00</t>
  </si>
  <si>
    <t>【時間】第１試合　 　9：00</t>
  </si>
  <si>
    <t>A1</t>
  </si>
  <si>
    <t>A2</t>
  </si>
  <si>
    <t>C3</t>
  </si>
  <si>
    <t>D1</t>
  </si>
  <si>
    <t>A3</t>
  </si>
  <si>
    <t>D3</t>
  </si>
  <si>
    <t>E1</t>
  </si>
  <si>
    <t>E2</t>
  </si>
  <si>
    <t>C</t>
  </si>
  <si>
    <t>A</t>
  </si>
  <si>
    <t>D1</t>
  </si>
  <si>
    <t>D2</t>
  </si>
  <si>
    <t>B</t>
  </si>
  <si>
    <t>D</t>
  </si>
  <si>
    <t>ブロック</t>
  </si>
  <si>
    <t>A</t>
  </si>
  <si>
    <t>A1</t>
  </si>
  <si>
    <t>A2</t>
  </si>
  <si>
    <t>B</t>
  </si>
  <si>
    <t>B1</t>
  </si>
  <si>
    <t>B2</t>
  </si>
  <si>
    <t>C</t>
  </si>
  <si>
    <t>C1</t>
  </si>
  <si>
    <t>C2</t>
  </si>
  <si>
    <t>D</t>
  </si>
  <si>
    <t>D1</t>
  </si>
  <si>
    <t>D2</t>
  </si>
  <si>
    <t>平成25年度第65回全日本高等学校女子ソフトボール選手権大会</t>
  </si>
  <si>
    <t>開催県</t>
  </si>
  <si>
    <t>とわの森三愛高等学校</t>
  </si>
  <si>
    <t>弘前学院聖愛高等学校</t>
  </si>
  <si>
    <t>秋田県立能代松陽高等学校</t>
  </si>
  <si>
    <t>山形県立上山明新館高等学校</t>
  </si>
  <si>
    <t>茨城県立水戸商業高学校</t>
  </si>
  <si>
    <t>高崎健康福祉大学高崎高等学校</t>
  </si>
  <si>
    <t>新潟県立高田北城高等学校</t>
  </si>
  <si>
    <t>富山県立滑川高等学校</t>
  </si>
  <si>
    <t>金沢高等学校</t>
  </si>
  <si>
    <t>甲斐清和高等学校</t>
  </si>
  <si>
    <t>長野県長野商業高等学校</t>
  </si>
  <si>
    <t>鳥取城北高等学校</t>
  </si>
  <si>
    <t>島根県立三刀屋高等学校</t>
  </si>
  <si>
    <t>清水ヶ丘高等学校</t>
  </si>
  <si>
    <t>中村女子高等学校</t>
  </si>
  <si>
    <t>徳島県立辻高等学校</t>
  </si>
  <si>
    <t>香川県立高松南高等学校</t>
  </si>
  <si>
    <t>愛媛県立西条高等学校</t>
  </si>
  <si>
    <t>福岡県立福岡中央高等学校</t>
  </si>
  <si>
    <t>佐賀女子短期大学付属佐賀女子高等学校</t>
  </si>
  <si>
    <t>九州文化学園高等学校</t>
  </si>
  <si>
    <t>大分県立大分西高等学校</t>
  </si>
  <si>
    <t>日南学園高等学校</t>
  </si>
  <si>
    <t>神村学園高等部</t>
  </si>
  <si>
    <t>沖縄県立コザ高等学校</t>
  </si>
  <si>
    <t>福岡大学附属若葉高等学校</t>
  </si>
  <si>
    <t>栃木県立大田原女子高等学校</t>
  </si>
  <si>
    <t>多治見西高等学校</t>
  </si>
  <si>
    <t>文徳高等学校</t>
  </si>
  <si>
    <t>花巻東高等学校</t>
  </si>
  <si>
    <t>星野高等学校</t>
  </si>
  <si>
    <t>千葉経済大学附属高等学校</t>
  </si>
  <si>
    <t>神奈川県立厚木商業高等学校</t>
  </si>
  <si>
    <t>福井県立福井商業高等学校</t>
  </si>
  <si>
    <t>星城高等学校</t>
  </si>
  <si>
    <t>伊勢学園高等学校</t>
  </si>
  <si>
    <t>比叡山高等学校</t>
  </si>
  <si>
    <t>(</t>
  </si>
  <si>
    <t>)</t>
  </si>
  <si>
    <t>(</t>
  </si>
  <si>
    <t>(</t>
  </si>
  <si>
    <t>帝京安積高等学校</t>
  </si>
  <si>
    <t>)</t>
  </si>
  <si>
    <t>(</t>
  </si>
  <si>
    <t>)</t>
  </si>
  <si>
    <t>(</t>
  </si>
  <si>
    <t>佐賀</t>
  </si>
  <si>
    <t>)</t>
  </si>
  <si>
    <t>(</t>
  </si>
  <si>
    <t>福岡</t>
  </si>
  <si>
    <t>)</t>
  </si>
  <si>
    <t>加藤学園高等学校</t>
  </si>
  <si>
    <t>関西福祉大学金光藤蔭高等学校</t>
  </si>
  <si>
    <t>神戸野田高等学校</t>
  </si>
  <si>
    <t>奈良文化高等学校</t>
  </si>
  <si>
    <t>和歌山県立和歌山北高等学校</t>
  </si>
  <si>
    <t>ベスト4</t>
  </si>
  <si>
    <t>【期間】　　平成25年7月31日（水）～8月3日（土）</t>
  </si>
  <si>
    <t>高知市立高知商業高等学校</t>
  </si>
  <si>
    <t>C1</t>
  </si>
  <si>
    <t>B1</t>
  </si>
  <si>
    <t>B2</t>
  </si>
  <si>
    <t>B3</t>
  </si>
  <si>
    <t>C1</t>
  </si>
  <si>
    <t>C3</t>
  </si>
  <si>
    <t>E4</t>
  </si>
  <si>
    <t>D2</t>
  </si>
  <si>
    <t>D3</t>
  </si>
  <si>
    <t>A1</t>
  </si>
  <si>
    <t>E2</t>
  </si>
  <si>
    <t>E3</t>
  </si>
  <si>
    <t>【会場】　　A球場：雁の巣レクレーションセンター　ソフトボール場A</t>
  </si>
  <si>
    <t>　　　　　　C球場：雁の巣レクレーションセンター　その他球技場</t>
  </si>
  <si>
    <t>　　　　　　D球場：雁の巣レクレーションセンター　球技場D</t>
  </si>
  <si>
    <t>　　　　　　E球場：雁の巣レクレーションセンター　雁の巣ソフトボール場</t>
  </si>
  <si>
    <t>茨城県立水戸商業高等学校</t>
  </si>
  <si>
    <t>高知商業高等学校</t>
  </si>
  <si>
    <t>B1</t>
  </si>
  <si>
    <t>0</t>
  </si>
  <si>
    <t>6</t>
  </si>
  <si>
    <t>4</t>
  </si>
  <si>
    <t>10</t>
  </si>
  <si>
    <t>栃木県立大田原女子高等学校</t>
  </si>
  <si>
    <t>　　　　　　B球場：雁の巣レクレーションセンター　ソフトボール場C</t>
  </si>
  <si>
    <t>第65回全日本高等学校女子ソフトボール選手権大会</t>
  </si>
  <si>
    <t>第一次抽選組合せ表</t>
  </si>
  <si>
    <t>平成25年度　全国高等学校総合体育大会ソフトボール競技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</si>
</sst>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1"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b/>
      <sz val="11"/>
      <color indexed="8"/>
      <name val="ＭＳ Ｐゴシック"/>
      <family val="3"/>
    </font>
    <font>
      <b/>
      <sz val="12"/>
      <name val="ＭＳ ゴシック"/>
      <family val="3"/>
    </font>
    <font>
      <b/>
      <sz val="16"/>
      <name val="HGS創英角ｺﾞｼｯｸUB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20"/>
      <name val="ＭＳ Ｐゴシック"/>
      <family val="3"/>
    </font>
    <font>
      <sz val="20"/>
      <name val="ＭＳ 明朝"/>
      <family val="1"/>
    </font>
    <font>
      <sz val="11"/>
      <name val="ＭＳ 明朝"/>
      <family val="1"/>
    </font>
    <font>
      <b/>
      <sz val="18"/>
      <name val="ＭＳ ゴシック"/>
      <family val="3"/>
    </font>
    <font>
      <sz val="18"/>
      <name val="ＭＳ 明朝"/>
      <family val="1"/>
    </font>
    <font>
      <sz val="18"/>
      <name val="ＭＳ Ｐゴシック"/>
      <family val="3"/>
    </font>
    <font>
      <b/>
      <sz val="20"/>
      <name val="ＭＳ Ｐゴシック"/>
      <family val="3"/>
    </font>
    <font>
      <b/>
      <sz val="18"/>
      <name val="ＭＳ 明朝"/>
      <family val="1"/>
    </font>
    <font>
      <b/>
      <sz val="20"/>
      <name val="ＭＳ 明朝"/>
      <family val="1"/>
    </font>
    <font>
      <sz val="14"/>
      <name val="ＭＳ Ｐゴシック"/>
      <family val="3"/>
    </font>
    <font>
      <b/>
      <sz val="18"/>
      <name val="ＭＳ Ｐゴシック"/>
      <family val="3"/>
    </font>
    <font>
      <sz val="8"/>
      <name val="HG創英ﾌﾟﾚｾﾞﾝｽEB"/>
      <family val="1"/>
    </font>
    <font>
      <sz val="9"/>
      <name val="HG創英ﾌﾟﾚｾﾞﾝｽEB"/>
      <family val="1"/>
    </font>
    <font>
      <b/>
      <sz val="14"/>
      <name val="HG創英ﾌﾟﾚｾﾞﾝｽEB"/>
      <family val="1"/>
    </font>
    <font>
      <sz val="12"/>
      <name val="HG創英ﾌﾟﾚｾﾞﾝｽEB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color indexed="8"/>
      <name val="ＭＳ Ｐゴシック"/>
      <family val="3"/>
    </font>
    <font>
      <b/>
      <sz val="12"/>
      <name val="ＭＳ 明朝"/>
      <family val="1"/>
    </font>
    <font>
      <b/>
      <sz val="9"/>
      <name val="ＭＳ 明朝"/>
      <family val="1"/>
    </font>
    <font>
      <b/>
      <sz val="15"/>
      <color indexed="56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indexed="5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 style="double"/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dotted"/>
      <top style="medium">
        <color indexed="10"/>
      </top>
      <bottom>
        <color indexed="63"/>
      </bottom>
    </border>
    <border>
      <left style="medium">
        <color indexed="10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>
        <color indexed="10"/>
      </bottom>
    </border>
    <border>
      <left style="dotted"/>
      <right style="medium">
        <color indexed="10"/>
      </right>
      <top style="medium">
        <color indexed="10"/>
      </top>
      <bottom>
        <color indexed="63"/>
      </bottom>
    </border>
    <border>
      <left style="dotted"/>
      <right style="medium">
        <color indexed="10"/>
      </right>
      <top>
        <color indexed="63"/>
      </top>
      <bottom style="medium">
        <color indexed="10"/>
      </bottom>
    </border>
    <border>
      <left style="dotted"/>
      <right style="thin">
        <color indexed="8"/>
      </right>
      <top>
        <color indexed="63"/>
      </top>
      <bottom style="medium">
        <color indexed="10"/>
      </bottom>
    </border>
    <border>
      <left style="medium">
        <color indexed="10"/>
      </left>
      <right style="dotted"/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dotted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double"/>
      <top>
        <color indexed="63"/>
      </top>
      <bottom style="medium">
        <color indexed="10"/>
      </bottom>
    </border>
    <border>
      <left style="double"/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>
        <color indexed="63"/>
      </left>
      <right style="dotted"/>
      <top>
        <color indexed="63"/>
      </top>
      <bottom style="medium">
        <color indexed="10"/>
      </bottom>
    </border>
    <border>
      <left style="thin"/>
      <right style="dotted"/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dotted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0" fillId="0" borderId="0">
      <alignment/>
      <protection/>
    </xf>
    <xf numFmtId="0" fontId="70" fillId="32" borderId="0" applyNumberFormat="0" applyBorder="0" applyAlignment="0" applyProtection="0"/>
  </cellStyleXfs>
  <cellXfs count="433">
    <xf numFmtId="0" fontId="0" fillId="0" borderId="0" xfId="0" applyAlignment="1">
      <alignment vertical="center"/>
    </xf>
    <xf numFmtId="0" fontId="1" fillId="0" borderId="0" xfId="60" applyFont="1" applyFill="1" applyBorder="1" applyAlignment="1">
      <alignment horizontal="center"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4" fillId="0" borderId="0" xfId="60" applyFont="1" applyFill="1" applyAlignment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left" vertical="center" shrinkToFit="1"/>
      <protection/>
    </xf>
    <xf numFmtId="49" fontId="3" fillId="0" borderId="0" xfId="60" applyNumberFormat="1" applyFont="1" applyFill="1" applyBorder="1" applyAlignment="1">
      <alignment horizontal="right" vertical="center"/>
      <protection/>
    </xf>
    <xf numFmtId="0" fontId="3" fillId="0" borderId="0" xfId="60" applyFont="1" applyFill="1" applyBorder="1" applyAlignment="1">
      <alignment horizontal="left" vertical="center" wrapText="1"/>
      <protection/>
    </xf>
    <xf numFmtId="0" fontId="3" fillId="0" borderId="13" xfId="60" applyFont="1" applyFill="1" applyBorder="1" applyAlignment="1">
      <alignment vertical="center" wrapText="1"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vertical="center" wrapText="1"/>
      <protection/>
    </xf>
    <xf numFmtId="0" fontId="3" fillId="0" borderId="14" xfId="60" applyFont="1" applyFill="1" applyBorder="1" applyAlignment="1">
      <alignment horizontal="center" vertical="center"/>
      <protection/>
    </xf>
    <xf numFmtId="0" fontId="3" fillId="0" borderId="15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vertical="center"/>
      <protection/>
    </xf>
    <xf numFmtId="0" fontId="3" fillId="0" borderId="14" xfId="60" applyFont="1" applyFill="1" applyBorder="1" applyAlignment="1">
      <alignment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vertical="center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16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/>
      <protection/>
    </xf>
    <xf numFmtId="0" fontId="3" fillId="0" borderId="21" xfId="60" applyFont="1" applyFill="1" applyBorder="1" applyAlignment="1">
      <alignment horizont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vertical="center"/>
      <protection/>
    </xf>
    <xf numFmtId="0" fontId="3" fillId="0" borderId="12" xfId="60" applyFont="1" applyFill="1" applyBorder="1" applyAlignment="1">
      <alignment horizontal="center"/>
      <protection/>
    </xf>
    <xf numFmtId="49" fontId="3" fillId="0" borderId="0" xfId="60" applyNumberFormat="1" applyFont="1" applyFill="1" applyBorder="1" applyAlignment="1">
      <alignment horizontal="center" vertical="center"/>
      <protection/>
    </xf>
    <xf numFmtId="49" fontId="3" fillId="0" borderId="15" xfId="60" applyNumberFormat="1" applyFont="1" applyFill="1" applyBorder="1" applyAlignment="1">
      <alignment horizontal="center" vertical="center"/>
      <protection/>
    </xf>
    <xf numFmtId="49" fontId="3" fillId="0" borderId="0" xfId="60" applyNumberFormat="1" applyFont="1" applyFill="1" applyBorder="1" applyAlignment="1">
      <alignment vertical="center"/>
      <protection/>
    </xf>
    <xf numFmtId="49" fontId="3" fillId="0" borderId="19" xfId="60" applyNumberFormat="1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 wrapText="1"/>
      <protection/>
    </xf>
    <xf numFmtId="0" fontId="3" fillId="0" borderId="22" xfId="60" applyFont="1" applyFill="1" applyBorder="1" applyAlignment="1">
      <alignment vertical="center"/>
      <protection/>
    </xf>
    <xf numFmtId="0" fontId="3" fillId="0" borderId="13" xfId="60" applyFont="1" applyFill="1" applyBorder="1" applyAlignment="1">
      <alignment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5" fillId="0" borderId="14" xfId="60" applyFont="1" applyFill="1" applyBorder="1" applyAlignment="1">
      <alignment vertical="center"/>
      <protection/>
    </xf>
    <xf numFmtId="176" fontId="3" fillId="0" borderId="0" xfId="60" applyNumberFormat="1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right" vertical="center"/>
      <protection/>
    </xf>
    <xf numFmtId="49" fontId="5" fillId="0" borderId="0" xfId="60" applyNumberFormat="1" applyFont="1" applyFill="1" applyBorder="1" applyAlignment="1">
      <alignment vertical="center"/>
      <protection/>
    </xf>
    <xf numFmtId="0" fontId="3" fillId="0" borderId="0" xfId="60" applyFont="1" applyBorder="1" applyAlignment="1">
      <alignment horizontal="left" vertical="center" shrinkToFit="1"/>
      <protection/>
    </xf>
    <xf numFmtId="0" fontId="0" fillId="0" borderId="23" xfId="0" applyBorder="1" applyAlignment="1">
      <alignment horizontal="center" vertical="center"/>
    </xf>
    <xf numFmtId="49" fontId="3" fillId="0" borderId="0" xfId="60" applyNumberFormat="1" applyFont="1" applyFill="1" applyBorder="1" applyAlignment="1">
      <alignment horizontal="center" vertical="center" wrapText="1"/>
      <protection/>
    </xf>
    <xf numFmtId="49" fontId="3" fillId="0" borderId="24" xfId="60" applyNumberFormat="1" applyFont="1" applyFill="1" applyBorder="1" applyAlignment="1">
      <alignment horizontal="right" vertical="center" shrinkToFit="1"/>
      <protection/>
    </xf>
    <xf numFmtId="0" fontId="16" fillId="0" borderId="10" xfId="60" applyFont="1" applyFill="1" applyBorder="1" applyAlignment="1">
      <alignment horizontal="left" vertical="center" shrinkToFit="1"/>
      <protection/>
    </xf>
    <xf numFmtId="0" fontId="16" fillId="0" borderId="10" xfId="60" applyFont="1" applyFill="1" applyBorder="1" applyAlignment="1">
      <alignment horizontal="center" vertical="center" shrinkToFit="1"/>
      <protection/>
    </xf>
    <xf numFmtId="0" fontId="16" fillId="0" borderId="25" xfId="60" applyFont="1" applyFill="1" applyBorder="1" applyAlignment="1">
      <alignment horizontal="center" vertical="center" shrinkToFit="1"/>
      <protection/>
    </xf>
    <xf numFmtId="0" fontId="9" fillId="0" borderId="26" xfId="0" applyFont="1" applyBorder="1" applyAlignment="1">
      <alignment vertical="center" textRotation="255" shrinkToFit="1"/>
    </xf>
    <xf numFmtId="0" fontId="9" fillId="0" borderId="27" xfId="0" applyFont="1" applyBorder="1" applyAlignment="1">
      <alignment vertical="center" textRotation="255" shrinkToFit="1"/>
    </xf>
    <xf numFmtId="0" fontId="11" fillId="0" borderId="27" xfId="60" applyFont="1" applyFill="1" applyBorder="1" applyAlignment="1">
      <alignment horizontal="center" vertical="center" shrinkToFit="1"/>
      <protection/>
    </xf>
    <xf numFmtId="0" fontId="3" fillId="0" borderId="28" xfId="60" applyFont="1" applyFill="1" applyBorder="1" applyAlignment="1">
      <alignment horizontal="left" vertical="center" shrinkToFit="1"/>
      <protection/>
    </xf>
    <xf numFmtId="0" fontId="0" fillId="0" borderId="29" xfId="0" applyBorder="1" applyAlignment="1">
      <alignment horizontal="center" vertical="center"/>
    </xf>
    <xf numFmtId="49" fontId="3" fillId="0" borderId="30" xfId="60" applyNumberFormat="1" applyFont="1" applyFill="1" applyBorder="1" applyAlignment="1">
      <alignment horizontal="right" vertical="center" shrinkToFit="1"/>
      <protection/>
    </xf>
    <xf numFmtId="0" fontId="3" fillId="0" borderId="31" xfId="60" applyFont="1" applyFill="1" applyBorder="1" applyAlignment="1">
      <alignment horizontal="left" vertical="center" shrinkToFit="1"/>
      <protection/>
    </xf>
    <xf numFmtId="49" fontId="3" fillId="0" borderId="17" xfId="60" applyNumberFormat="1" applyFont="1" applyFill="1" applyBorder="1" applyAlignment="1">
      <alignment horizontal="right" vertical="center" shrinkToFit="1"/>
      <protection/>
    </xf>
    <xf numFmtId="0" fontId="3" fillId="0" borderId="32" xfId="60" applyFont="1" applyFill="1" applyBorder="1" applyAlignment="1">
      <alignment horizontal="left" vertical="center" shrinkToFit="1"/>
      <protection/>
    </xf>
    <xf numFmtId="0" fontId="0" fillId="0" borderId="27" xfId="0" applyBorder="1" applyAlignment="1">
      <alignment horizontal="center" vertical="center"/>
    </xf>
    <xf numFmtId="49" fontId="3" fillId="0" borderId="33" xfId="60" applyNumberFormat="1" applyFont="1" applyFill="1" applyBorder="1" applyAlignment="1">
      <alignment horizontal="right" vertical="center" shrinkToFit="1"/>
      <protection/>
    </xf>
    <xf numFmtId="0" fontId="3" fillId="0" borderId="34" xfId="60" applyFont="1" applyFill="1" applyBorder="1" applyAlignment="1">
      <alignment horizontal="left" vertical="center" shrinkToFit="1"/>
      <protection/>
    </xf>
    <xf numFmtId="0" fontId="16" fillId="0" borderId="23" xfId="60" applyFont="1" applyFill="1" applyBorder="1" applyAlignment="1">
      <alignment horizontal="center" vertical="center" shrinkToFit="1"/>
      <protection/>
    </xf>
    <xf numFmtId="0" fontId="16" fillId="0" borderId="23" xfId="60" applyFont="1" applyFill="1" applyBorder="1" applyAlignment="1">
      <alignment horizontal="left" vertical="center" shrinkToFit="1"/>
      <protection/>
    </xf>
    <xf numFmtId="49" fontId="3" fillId="0" borderId="20" xfId="60" applyNumberFormat="1" applyFont="1" applyFill="1" applyBorder="1" applyAlignment="1">
      <alignment horizontal="right" vertical="center" shrinkToFit="1"/>
      <protection/>
    </xf>
    <xf numFmtId="0" fontId="16" fillId="0" borderId="13" xfId="60" applyFont="1" applyFill="1" applyBorder="1" applyAlignment="1">
      <alignment horizontal="center" vertical="center" shrinkToFit="1"/>
      <protection/>
    </xf>
    <xf numFmtId="0" fontId="16" fillId="0" borderId="27" xfId="60" applyFont="1" applyFill="1" applyBorder="1" applyAlignment="1">
      <alignment horizontal="center" vertical="center" shrinkToFit="1"/>
      <protection/>
    </xf>
    <xf numFmtId="0" fontId="16" fillId="0" borderId="27" xfId="60" applyFont="1" applyFill="1" applyBorder="1" applyAlignment="1">
      <alignment horizontal="left" vertical="center" shrinkToFit="1"/>
      <protection/>
    </xf>
    <xf numFmtId="0" fontId="16" fillId="0" borderId="35" xfId="60" applyFont="1" applyFill="1" applyBorder="1" applyAlignment="1">
      <alignment horizontal="center" vertical="center" shrinkToFit="1"/>
      <protection/>
    </xf>
    <xf numFmtId="0" fontId="16" fillId="0" borderId="29" xfId="60" applyFont="1" applyFill="1" applyBorder="1" applyAlignment="1">
      <alignment horizontal="center" vertical="center" shrinkToFit="1"/>
      <protection/>
    </xf>
    <xf numFmtId="0" fontId="16" fillId="0" borderId="29" xfId="60" applyFont="1" applyFill="1" applyBorder="1" applyAlignment="1">
      <alignment horizontal="left" vertical="center" shrinkToFit="1"/>
      <protection/>
    </xf>
    <xf numFmtId="0" fontId="16" fillId="0" borderId="36" xfId="60" applyFont="1" applyFill="1" applyBorder="1" applyAlignment="1">
      <alignment horizontal="center" vertical="center" shrinkToFit="1"/>
      <protection/>
    </xf>
    <xf numFmtId="0" fontId="0" fillId="0" borderId="37" xfId="0" applyBorder="1" applyAlignment="1">
      <alignment vertical="center" textRotation="255" shrinkToFit="1"/>
    </xf>
    <xf numFmtId="0" fontId="0" fillId="0" borderId="38" xfId="0" applyBorder="1" applyAlignment="1">
      <alignment vertical="center" textRotation="255" shrinkToFit="1"/>
    </xf>
    <xf numFmtId="0" fontId="11" fillId="0" borderId="38" xfId="60" applyFont="1" applyFill="1" applyBorder="1" applyAlignment="1">
      <alignment horizontal="center" vertical="center"/>
      <protection/>
    </xf>
    <xf numFmtId="0" fontId="3" fillId="0" borderId="39" xfId="60" applyFont="1" applyFill="1" applyBorder="1" applyAlignment="1">
      <alignment horizontal="left" vertical="center" shrinkToFit="1"/>
      <protection/>
    </xf>
    <xf numFmtId="0" fontId="16" fillId="0" borderId="11" xfId="60" applyFont="1" applyFill="1" applyBorder="1" applyAlignment="1">
      <alignment horizontal="center" vertical="center" shrinkToFit="1"/>
      <protection/>
    </xf>
    <xf numFmtId="0" fontId="16" fillId="0" borderId="11" xfId="60" applyFont="1" applyFill="1" applyBorder="1" applyAlignment="1">
      <alignment horizontal="left" vertical="center" shrinkToFit="1"/>
      <protection/>
    </xf>
    <xf numFmtId="0" fontId="16" fillId="0" borderId="40" xfId="60" applyFont="1" applyFill="1" applyBorder="1" applyAlignment="1">
      <alignment horizontal="center" vertical="center" shrinkToFit="1"/>
      <protection/>
    </xf>
    <xf numFmtId="0" fontId="5" fillId="0" borderId="0" xfId="60" applyNumberFormat="1" applyFont="1" applyFill="1" applyBorder="1" applyAlignment="1">
      <alignment horizontal="center" vertical="center"/>
      <protection/>
    </xf>
    <xf numFmtId="0" fontId="3" fillId="0" borderId="41" xfId="60" applyFont="1" applyFill="1" applyBorder="1" applyAlignment="1">
      <alignment horizontal="left" vertical="center" shrinkToFit="1"/>
      <protection/>
    </xf>
    <xf numFmtId="0" fontId="3" fillId="0" borderId="12" xfId="60" applyFont="1" applyFill="1" applyBorder="1" applyAlignment="1">
      <alignment horizontal="left" vertical="center" shrinkToFit="1"/>
      <protection/>
    </xf>
    <xf numFmtId="0" fontId="3" fillId="0" borderId="42" xfId="60" applyFont="1" applyFill="1" applyBorder="1" applyAlignment="1">
      <alignment horizontal="left" vertical="center" shrinkToFit="1"/>
      <protection/>
    </xf>
    <xf numFmtId="0" fontId="3" fillId="0" borderId="43" xfId="60" applyFont="1" applyFill="1" applyBorder="1" applyAlignment="1">
      <alignment horizontal="left" vertical="center" shrinkToFit="1"/>
      <protection/>
    </xf>
    <xf numFmtId="0" fontId="3" fillId="0" borderId="44" xfId="60" applyFont="1" applyFill="1" applyBorder="1" applyAlignment="1">
      <alignment horizontal="left" vertical="center" shrinkToFit="1"/>
      <protection/>
    </xf>
    <xf numFmtId="0" fontId="3" fillId="0" borderId="17" xfId="60" applyFont="1" applyFill="1" applyBorder="1" applyAlignment="1">
      <alignment horizontal="left" vertical="center" shrinkToFit="1"/>
      <protection/>
    </xf>
    <xf numFmtId="0" fontId="3" fillId="0" borderId="16" xfId="60" applyFont="1" applyFill="1" applyBorder="1" applyAlignment="1">
      <alignment horizontal="left" vertical="center" shrinkToFit="1"/>
      <protection/>
    </xf>
    <xf numFmtId="0" fontId="3" fillId="0" borderId="20" xfId="60" applyFont="1" applyFill="1" applyBorder="1" applyAlignment="1">
      <alignment horizontal="left" vertical="center" shrinkToFit="1"/>
      <protection/>
    </xf>
    <xf numFmtId="0" fontId="5" fillId="0" borderId="45" xfId="60" applyNumberFormat="1" applyFont="1" applyFill="1" applyBorder="1" applyAlignment="1">
      <alignment horizontal="center" vertical="center"/>
      <protection/>
    </xf>
    <xf numFmtId="0" fontId="5" fillId="0" borderId="46" xfId="60" applyNumberFormat="1" applyFont="1" applyFill="1" applyBorder="1" applyAlignment="1">
      <alignment horizontal="center" vertical="center"/>
      <protection/>
    </xf>
    <xf numFmtId="0" fontId="5" fillId="0" borderId="47" xfId="60" applyNumberFormat="1" applyFont="1" applyFill="1" applyBorder="1" applyAlignment="1">
      <alignment horizontal="center" vertical="center"/>
      <protection/>
    </xf>
    <xf numFmtId="0" fontId="5" fillId="0" borderId="48" xfId="60" applyNumberFormat="1" applyFont="1" applyFill="1" applyBorder="1" applyAlignment="1">
      <alignment horizontal="center" vertical="center"/>
      <protection/>
    </xf>
    <xf numFmtId="0" fontId="5" fillId="0" borderId="49" xfId="60" applyNumberFormat="1" applyFont="1" applyFill="1" applyBorder="1" applyAlignment="1">
      <alignment horizontal="center" vertical="center"/>
      <protection/>
    </xf>
    <xf numFmtId="0" fontId="5" fillId="0" borderId="50" xfId="60" applyNumberFormat="1" applyFont="1" applyFill="1" applyBorder="1" applyAlignment="1">
      <alignment horizontal="center" vertical="center"/>
      <protection/>
    </xf>
    <xf numFmtId="0" fontId="5" fillId="0" borderId="43" xfId="60" applyNumberFormat="1" applyFont="1" applyFill="1" applyBorder="1" applyAlignment="1">
      <alignment horizontal="center" vertical="center"/>
      <protection/>
    </xf>
    <xf numFmtId="0" fontId="3" fillId="0" borderId="51" xfId="60" applyFont="1" applyFill="1" applyBorder="1" applyAlignment="1">
      <alignment vertical="center" wrapText="1"/>
      <protection/>
    </xf>
    <xf numFmtId="0" fontId="3" fillId="0" borderId="51" xfId="60" applyFont="1" applyFill="1" applyBorder="1" applyAlignment="1">
      <alignment horizontal="center" vertical="center" wrapText="1"/>
      <protection/>
    </xf>
    <xf numFmtId="0" fontId="3" fillId="0" borderId="41" xfId="60" applyFont="1" applyFill="1" applyBorder="1" applyAlignment="1">
      <alignment vertical="center" wrapText="1"/>
      <protection/>
    </xf>
    <xf numFmtId="0" fontId="3" fillId="0" borderId="43" xfId="60" applyFont="1" applyFill="1" applyBorder="1" applyAlignment="1">
      <alignment vertical="center"/>
      <protection/>
    </xf>
    <xf numFmtId="0" fontId="3" fillId="0" borderId="52" xfId="60" applyFont="1" applyFill="1" applyBorder="1" applyAlignment="1">
      <alignment vertical="center"/>
      <protection/>
    </xf>
    <xf numFmtId="0" fontId="3" fillId="0" borderId="43" xfId="60" applyFont="1" applyFill="1" applyBorder="1" applyAlignment="1">
      <alignment horizontal="center" vertical="center"/>
      <protection/>
    </xf>
    <xf numFmtId="0" fontId="3" fillId="0" borderId="53" xfId="60" applyFont="1" applyFill="1" applyBorder="1" applyAlignment="1">
      <alignment horizontal="center" vertical="center"/>
      <protection/>
    </xf>
    <xf numFmtId="0" fontId="3" fillId="0" borderId="51" xfId="60" applyFont="1" applyFill="1" applyBorder="1" applyAlignment="1">
      <alignment horizontal="center" vertical="center"/>
      <protection/>
    </xf>
    <xf numFmtId="0" fontId="5" fillId="0" borderId="54" xfId="60" applyNumberFormat="1" applyFont="1" applyFill="1" applyBorder="1" applyAlignment="1">
      <alignment horizontal="center" vertical="center"/>
      <protection/>
    </xf>
    <xf numFmtId="0" fontId="3" fillId="0" borderId="52" xfId="60" applyFont="1" applyFill="1" applyBorder="1" applyAlignment="1">
      <alignment horizontal="center" vertical="center"/>
      <protection/>
    </xf>
    <xf numFmtId="0" fontId="3" fillId="0" borderId="55" xfId="60" applyFont="1" applyFill="1" applyBorder="1" applyAlignment="1">
      <alignment horizontal="left" vertical="center" shrinkToFit="1"/>
      <protection/>
    </xf>
    <xf numFmtId="0" fontId="3" fillId="0" borderId="53" xfId="60" applyFont="1" applyFill="1" applyBorder="1" applyAlignment="1">
      <alignment vertical="center" wrapText="1"/>
      <protection/>
    </xf>
    <xf numFmtId="0" fontId="14" fillId="0" borderId="0" xfId="60" applyFont="1" applyFill="1" applyBorder="1" applyAlignment="1">
      <alignment horizontal="center" vertical="center"/>
      <protection/>
    </xf>
    <xf numFmtId="0" fontId="5" fillId="0" borderId="44" xfId="60" applyNumberFormat="1" applyFont="1" applyFill="1" applyBorder="1" applyAlignment="1">
      <alignment horizontal="center" vertical="center"/>
      <protection/>
    </xf>
    <xf numFmtId="0" fontId="3" fillId="0" borderId="44" xfId="60" applyFont="1" applyFill="1" applyBorder="1" applyAlignment="1">
      <alignment vertical="center"/>
      <protection/>
    </xf>
    <xf numFmtId="0" fontId="3" fillId="0" borderId="42" xfId="60" applyFont="1" applyFill="1" applyBorder="1" applyAlignment="1">
      <alignment horizontal="center" vertical="center"/>
      <protection/>
    </xf>
    <xf numFmtId="0" fontId="5" fillId="0" borderId="44" xfId="60" applyFont="1" applyFill="1" applyBorder="1" applyAlignment="1">
      <alignment vertical="center"/>
      <protection/>
    </xf>
    <xf numFmtId="0" fontId="5" fillId="0" borderId="56" xfId="60" applyFont="1" applyFill="1" applyBorder="1" applyAlignment="1">
      <alignment vertical="center"/>
      <protection/>
    </xf>
    <xf numFmtId="0" fontId="3" fillId="0" borderId="44" xfId="60" applyFont="1" applyFill="1" applyBorder="1" applyAlignment="1">
      <alignment horizontal="center" vertical="center"/>
      <protection/>
    </xf>
    <xf numFmtId="0" fontId="3" fillId="0" borderId="42" xfId="60" applyFont="1" applyFill="1" applyBorder="1" applyAlignment="1">
      <alignment vertical="center"/>
      <protection/>
    </xf>
    <xf numFmtId="0" fontId="5" fillId="0" borderId="15" xfId="60" applyFont="1" applyFill="1" applyBorder="1" applyAlignment="1">
      <alignment vertical="center"/>
      <protection/>
    </xf>
    <xf numFmtId="0" fontId="5" fillId="0" borderId="12" xfId="60" applyFont="1" applyFill="1" applyBorder="1" applyAlignment="1">
      <alignment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 horizontal="center" vertical="center"/>
      <protection/>
    </xf>
    <xf numFmtId="0" fontId="5" fillId="0" borderId="13" xfId="60" applyFont="1" applyFill="1" applyBorder="1" applyAlignment="1">
      <alignment vertical="center" wrapText="1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5" fillId="0" borderId="21" xfId="60" applyFont="1" applyFill="1" applyBorder="1" applyAlignment="1">
      <alignment horizontal="center" vertical="center" wrapText="1"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0" fillId="33" borderId="0" xfId="0" applyFill="1" applyAlignment="1">
      <alignment vertical="center"/>
    </xf>
    <xf numFmtId="0" fontId="22" fillId="0" borderId="57" xfId="0" applyFont="1" applyBorder="1" applyAlignment="1">
      <alignment horizontal="center" vertical="center" shrinkToFit="1"/>
    </xf>
    <xf numFmtId="0" fontId="22" fillId="0" borderId="58" xfId="0" applyFont="1" applyBorder="1" applyAlignment="1">
      <alignment horizontal="center" vertical="center" shrinkToFit="1"/>
    </xf>
    <xf numFmtId="0" fontId="22" fillId="0" borderId="59" xfId="0" applyFont="1" applyBorder="1" applyAlignment="1">
      <alignment horizontal="center" vertical="center" shrinkToFit="1"/>
    </xf>
    <xf numFmtId="0" fontId="22" fillId="0" borderId="60" xfId="0" applyFont="1" applyBorder="1" applyAlignment="1">
      <alignment horizontal="center" vertical="center" shrinkToFit="1"/>
    </xf>
    <xf numFmtId="0" fontId="22" fillId="0" borderId="23" xfId="0" applyFont="1" applyBorder="1" applyAlignment="1">
      <alignment horizontal="center" vertical="center" shrinkToFit="1"/>
    </xf>
    <xf numFmtId="0" fontId="22" fillId="0" borderId="61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62" xfId="0" applyFont="1" applyBorder="1" applyAlignment="1">
      <alignment horizontal="center" vertical="center" shrinkToFit="1"/>
    </xf>
    <xf numFmtId="0" fontId="25" fillId="0" borderId="0" xfId="60" applyFont="1" applyFill="1" applyBorder="1" applyAlignment="1">
      <alignment vertical="center"/>
      <protection/>
    </xf>
    <xf numFmtId="0" fontId="25" fillId="0" borderId="0" xfId="60" applyFont="1" applyFill="1" applyBorder="1" applyAlignment="1">
      <alignment horizontal="center" vertical="center"/>
      <protection/>
    </xf>
    <xf numFmtId="0" fontId="24" fillId="0" borderId="0" xfId="60" applyFont="1" applyBorder="1" applyAlignment="1">
      <alignment vertical="center"/>
      <protection/>
    </xf>
    <xf numFmtId="0" fontId="24" fillId="0" borderId="0" xfId="60" applyFont="1" applyFill="1" applyBorder="1" applyAlignment="1">
      <alignment vertical="center"/>
      <protection/>
    </xf>
    <xf numFmtId="0" fontId="25" fillId="0" borderId="13" xfId="60" applyFont="1" applyFill="1" applyBorder="1" applyAlignment="1">
      <alignment vertical="center"/>
      <protection/>
    </xf>
    <xf numFmtId="0" fontId="23" fillId="0" borderId="10" xfId="60" applyFont="1" applyFill="1" applyBorder="1" applyAlignment="1">
      <alignment horizontal="center" vertical="center"/>
      <protection/>
    </xf>
    <xf numFmtId="0" fontId="23" fillId="34" borderId="17" xfId="60" applyFont="1" applyFill="1" applyBorder="1" applyAlignment="1">
      <alignment vertical="center" wrapText="1"/>
      <protection/>
    </xf>
    <xf numFmtId="0" fontId="23" fillId="35" borderId="17" xfId="60" applyFont="1" applyFill="1" applyBorder="1" applyAlignment="1">
      <alignment vertical="center" wrapText="1"/>
      <protection/>
    </xf>
    <xf numFmtId="0" fontId="23" fillId="36" borderId="17" xfId="60" applyFont="1" applyFill="1" applyBorder="1" applyAlignment="1">
      <alignment vertical="center" wrapText="1"/>
      <protection/>
    </xf>
    <xf numFmtId="0" fontId="26" fillId="0" borderId="0" xfId="60" applyFont="1" applyFill="1" applyBorder="1" applyAlignment="1">
      <alignment vertical="center"/>
      <protection/>
    </xf>
    <xf numFmtId="0" fontId="23" fillId="0" borderId="0" xfId="60" applyFont="1" applyFill="1" applyAlignment="1">
      <alignment vertical="center"/>
      <protection/>
    </xf>
    <xf numFmtId="0" fontId="23" fillId="0" borderId="0" xfId="60" applyFont="1" applyFill="1" applyAlignment="1">
      <alignment horizontal="center" vertical="center"/>
      <protection/>
    </xf>
    <xf numFmtId="0" fontId="23" fillId="0" borderId="24" xfId="60" applyFont="1" applyFill="1" applyBorder="1" applyAlignment="1">
      <alignment horizontal="center" vertical="center"/>
      <protection/>
    </xf>
    <xf numFmtId="0" fontId="23" fillId="0" borderId="25" xfId="60" applyFont="1" applyFill="1" applyBorder="1" applyAlignment="1">
      <alignment horizontal="center" vertical="center" wrapText="1"/>
      <protection/>
    </xf>
    <xf numFmtId="0" fontId="23" fillId="0" borderId="63" xfId="60" applyFont="1" applyFill="1" applyBorder="1" applyAlignment="1">
      <alignment horizontal="center" vertical="center" wrapText="1"/>
      <protection/>
    </xf>
    <xf numFmtId="0" fontId="23" fillId="0" borderId="10" xfId="60" applyFont="1" applyFill="1" applyBorder="1" applyAlignment="1">
      <alignment vertical="center" wrapText="1"/>
      <protection/>
    </xf>
    <xf numFmtId="0" fontId="24" fillId="0" borderId="10" xfId="60" applyFont="1" applyFill="1" applyBorder="1" applyAlignment="1">
      <alignment vertical="center" shrinkToFit="1"/>
      <protection/>
    </xf>
    <xf numFmtId="49" fontId="24" fillId="0" borderId="24" xfId="60" applyNumberFormat="1" applyFont="1" applyFill="1" applyBorder="1" applyAlignment="1">
      <alignment vertical="center"/>
      <protection/>
    </xf>
    <xf numFmtId="0" fontId="24" fillId="0" borderId="63" xfId="60" applyFont="1" applyFill="1" applyBorder="1" applyAlignment="1">
      <alignment vertical="center" wrapText="1"/>
      <protection/>
    </xf>
    <xf numFmtId="49" fontId="24" fillId="33" borderId="24" xfId="60" applyNumberFormat="1" applyFont="1" applyFill="1" applyBorder="1" applyAlignment="1">
      <alignment vertical="center"/>
      <protection/>
    </xf>
    <xf numFmtId="0" fontId="23" fillId="33" borderId="25" xfId="60" applyFont="1" applyFill="1" applyBorder="1" applyAlignment="1">
      <alignment horizontal="center" vertical="center" wrapText="1"/>
      <protection/>
    </xf>
    <xf numFmtId="0" fontId="24" fillId="33" borderId="63" xfId="60" applyFont="1" applyFill="1" applyBorder="1" applyAlignment="1">
      <alignment vertical="center" wrapText="1"/>
      <protection/>
    </xf>
    <xf numFmtId="0" fontId="24" fillId="33" borderId="10" xfId="60" applyFont="1" applyFill="1" applyBorder="1" applyAlignment="1">
      <alignment vertical="center" shrinkToFit="1"/>
      <protection/>
    </xf>
    <xf numFmtId="0" fontId="23" fillId="33" borderId="10" xfId="60" applyFont="1" applyFill="1" applyBorder="1" applyAlignment="1">
      <alignment vertical="center" wrapText="1"/>
      <protection/>
    </xf>
    <xf numFmtId="0" fontId="24" fillId="34" borderId="10" xfId="60" applyFont="1" applyFill="1" applyBorder="1" applyAlignment="1">
      <alignment vertical="center" shrinkToFit="1"/>
      <protection/>
    </xf>
    <xf numFmtId="49" fontId="24" fillId="34" borderId="24" xfId="60" applyNumberFormat="1" applyFont="1" applyFill="1" applyBorder="1" applyAlignment="1">
      <alignment vertical="center"/>
      <protection/>
    </xf>
    <xf numFmtId="0" fontId="23" fillId="34" borderId="25" xfId="60" applyFont="1" applyFill="1" applyBorder="1" applyAlignment="1">
      <alignment horizontal="center" vertical="center" wrapText="1"/>
      <protection/>
    </xf>
    <xf numFmtId="0" fontId="24" fillId="34" borderId="63" xfId="60" applyFont="1" applyFill="1" applyBorder="1" applyAlignment="1">
      <alignment vertical="center" wrapText="1"/>
      <protection/>
    </xf>
    <xf numFmtId="0" fontId="24" fillId="35" borderId="10" xfId="60" applyFont="1" applyFill="1" applyBorder="1" applyAlignment="1">
      <alignment vertical="center" shrinkToFit="1"/>
      <protection/>
    </xf>
    <xf numFmtId="49" fontId="24" fillId="35" borderId="24" xfId="60" applyNumberFormat="1" applyFont="1" applyFill="1" applyBorder="1" applyAlignment="1">
      <alignment vertical="center"/>
      <protection/>
    </xf>
    <xf numFmtId="0" fontId="23" fillId="35" borderId="25" xfId="60" applyFont="1" applyFill="1" applyBorder="1" applyAlignment="1">
      <alignment horizontal="center" vertical="center" wrapText="1"/>
      <protection/>
    </xf>
    <xf numFmtId="0" fontId="24" fillId="35" borderId="63" xfId="60" applyFont="1" applyFill="1" applyBorder="1" applyAlignment="1">
      <alignment vertical="center" wrapText="1"/>
      <protection/>
    </xf>
    <xf numFmtId="0" fontId="24" fillId="36" borderId="10" xfId="60" applyFont="1" applyFill="1" applyBorder="1" applyAlignment="1">
      <alignment vertical="center" shrinkToFit="1"/>
      <protection/>
    </xf>
    <xf numFmtId="49" fontId="24" fillId="36" borderId="24" xfId="60" applyNumberFormat="1" applyFont="1" applyFill="1" applyBorder="1" applyAlignment="1">
      <alignment vertical="center"/>
      <protection/>
    </xf>
    <xf numFmtId="0" fontId="23" fillId="36" borderId="25" xfId="60" applyFont="1" applyFill="1" applyBorder="1" applyAlignment="1">
      <alignment horizontal="center" vertical="center" wrapText="1"/>
      <protection/>
    </xf>
    <xf numFmtId="0" fontId="24" fillId="36" borderId="63" xfId="60" applyFont="1" applyFill="1" applyBorder="1" applyAlignment="1">
      <alignment vertical="center" wrapText="1"/>
      <protection/>
    </xf>
    <xf numFmtId="0" fontId="24" fillId="37" borderId="10" xfId="60" applyFont="1" applyFill="1" applyBorder="1" applyAlignment="1">
      <alignment vertical="center" shrinkToFit="1"/>
      <protection/>
    </xf>
    <xf numFmtId="49" fontId="24" fillId="37" borderId="24" xfId="60" applyNumberFormat="1" applyFont="1" applyFill="1" applyBorder="1" applyAlignment="1">
      <alignment vertical="center"/>
      <protection/>
    </xf>
    <xf numFmtId="0" fontId="23" fillId="37" borderId="25" xfId="60" applyFont="1" applyFill="1" applyBorder="1" applyAlignment="1">
      <alignment horizontal="center" vertical="center" wrapText="1"/>
      <protection/>
    </xf>
    <xf numFmtId="0" fontId="24" fillId="37" borderId="63" xfId="60" applyFont="1" applyFill="1" applyBorder="1" applyAlignment="1">
      <alignment vertical="center" wrapText="1"/>
      <protection/>
    </xf>
    <xf numFmtId="0" fontId="24" fillId="38" borderId="10" xfId="60" applyFont="1" applyFill="1" applyBorder="1" applyAlignment="1">
      <alignment vertical="center" shrinkToFit="1"/>
      <protection/>
    </xf>
    <xf numFmtId="49" fontId="24" fillId="38" borderId="24" xfId="60" applyNumberFormat="1" applyFont="1" applyFill="1" applyBorder="1" applyAlignment="1">
      <alignment vertical="center"/>
      <protection/>
    </xf>
    <xf numFmtId="0" fontId="23" fillId="38" borderId="25" xfId="60" applyFont="1" applyFill="1" applyBorder="1" applyAlignment="1">
      <alignment horizontal="center" vertical="center" wrapText="1"/>
      <protection/>
    </xf>
    <xf numFmtId="0" fontId="24" fillId="38" borderId="63" xfId="60" applyFont="1" applyFill="1" applyBorder="1" applyAlignment="1">
      <alignment vertical="center" wrapText="1"/>
      <protection/>
    </xf>
    <xf numFmtId="0" fontId="23" fillId="37" borderId="10" xfId="60" applyFont="1" applyFill="1" applyBorder="1" applyAlignment="1">
      <alignment vertical="center" wrapText="1"/>
      <protection/>
    </xf>
    <xf numFmtId="0" fontId="23" fillId="38" borderId="10" xfId="60" applyFont="1" applyFill="1" applyBorder="1" applyAlignment="1">
      <alignment vertical="center" wrapText="1"/>
      <protection/>
    </xf>
    <xf numFmtId="0" fontId="23" fillId="39" borderId="10" xfId="60" applyFont="1" applyFill="1" applyBorder="1" applyAlignment="1">
      <alignment vertical="center" wrapText="1"/>
      <protection/>
    </xf>
    <xf numFmtId="0" fontId="24" fillId="39" borderId="10" xfId="60" applyFont="1" applyFill="1" applyBorder="1" applyAlignment="1">
      <alignment vertical="center" shrinkToFit="1"/>
      <protection/>
    </xf>
    <xf numFmtId="49" fontId="24" fillId="39" borderId="24" xfId="60" applyNumberFormat="1" applyFont="1" applyFill="1" applyBorder="1" applyAlignment="1">
      <alignment vertical="center"/>
      <protection/>
    </xf>
    <xf numFmtId="0" fontId="23" fillId="39" borderId="25" xfId="60" applyFont="1" applyFill="1" applyBorder="1" applyAlignment="1">
      <alignment horizontal="center" vertical="center" wrapText="1"/>
      <protection/>
    </xf>
    <xf numFmtId="0" fontId="24" fillId="39" borderId="63" xfId="60" applyFont="1" applyFill="1" applyBorder="1" applyAlignment="1">
      <alignment vertical="center" wrapText="1"/>
      <protection/>
    </xf>
    <xf numFmtId="0" fontId="23" fillId="40" borderId="10" xfId="60" applyFont="1" applyFill="1" applyBorder="1" applyAlignment="1">
      <alignment vertical="center" wrapText="1"/>
      <protection/>
    </xf>
    <xf numFmtId="0" fontId="24" fillId="40" borderId="10" xfId="60" applyFont="1" applyFill="1" applyBorder="1" applyAlignment="1">
      <alignment vertical="center" shrinkToFit="1"/>
      <protection/>
    </xf>
    <xf numFmtId="49" fontId="24" fillId="40" borderId="24" xfId="60" applyNumberFormat="1" applyFont="1" applyFill="1" applyBorder="1" applyAlignment="1">
      <alignment vertical="center"/>
      <protection/>
    </xf>
    <xf numFmtId="0" fontId="23" fillId="40" borderId="25" xfId="60" applyFont="1" applyFill="1" applyBorder="1" applyAlignment="1">
      <alignment horizontal="center" vertical="center" wrapText="1"/>
      <protection/>
    </xf>
    <xf numFmtId="0" fontId="24" fillId="40" borderId="63" xfId="60" applyFont="1" applyFill="1" applyBorder="1" applyAlignment="1">
      <alignment vertical="center" wrapText="1"/>
      <protection/>
    </xf>
    <xf numFmtId="0" fontId="23" fillId="41" borderId="10" xfId="60" applyFont="1" applyFill="1" applyBorder="1" applyAlignment="1">
      <alignment vertical="center" wrapText="1"/>
      <protection/>
    </xf>
    <xf numFmtId="0" fontId="24" fillId="41" borderId="10" xfId="60" applyFont="1" applyFill="1" applyBorder="1" applyAlignment="1">
      <alignment vertical="center" shrinkToFit="1"/>
      <protection/>
    </xf>
    <xf numFmtId="49" fontId="24" fillId="41" borderId="24" xfId="60" applyNumberFormat="1" applyFont="1" applyFill="1" applyBorder="1" applyAlignment="1">
      <alignment vertical="center"/>
      <protection/>
    </xf>
    <xf numFmtId="0" fontId="23" fillId="41" borderId="25" xfId="60" applyFont="1" applyFill="1" applyBorder="1" applyAlignment="1">
      <alignment horizontal="center" vertical="center" wrapText="1"/>
      <protection/>
    </xf>
    <xf numFmtId="0" fontId="24" fillId="41" borderId="63" xfId="60" applyFont="1" applyFill="1" applyBorder="1" applyAlignment="1">
      <alignment vertical="center" wrapText="1"/>
      <protection/>
    </xf>
    <xf numFmtId="0" fontId="17" fillId="0" borderId="23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 shrinkToFit="1"/>
    </xf>
    <xf numFmtId="0" fontId="17" fillId="0" borderId="25" xfId="0" applyNumberFormat="1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/>
    </xf>
    <xf numFmtId="0" fontId="17" fillId="0" borderId="27" xfId="0" applyNumberFormat="1" applyFont="1" applyBorder="1" applyAlignment="1">
      <alignment horizontal="center" vertical="center" shrinkToFit="1"/>
    </xf>
    <xf numFmtId="0" fontId="17" fillId="0" borderId="35" xfId="0" applyNumberFormat="1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/>
    </xf>
    <xf numFmtId="0" fontId="17" fillId="0" borderId="29" xfId="0" applyNumberFormat="1" applyFont="1" applyBorder="1" applyAlignment="1">
      <alignment horizontal="center" vertical="center" shrinkToFit="1"/>
    </xf>
    <xf numFmtId="0" fontId="17" fillId="0" borderId="36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42" borderId="10" xfId="0" applyFont="1" applyFill="1" applyBorder="1" applyAlignment="1">
      <alignment horizontal="center" vertical="center"/>
    </xf>
    <xf numFmtId="0" fontId="17" fillId="42" borderId="10" xfId="0" applyNumberFormat="1" applyFont="1" applyFill="1" applyBorder="1" applyAlignment="1">
      <alignment horizontal="center" vertical="center" shrinkToFit="1"/>
    </xf>
    <xf numFmtId="49" fontId="3" fillId="42" borderId="24" xfId="60" applyNumberFormat="1" applyFont="1" applyFill="1" applyBorder="1" applyAlignment="1">
      <alignment horizontal="right" vertical="center" shrinkToFit="1"/>
      <protection/>
    </xf>
    <xf numFmtId="0" fontId="17" fillId="42" borderId="25" xfId="0" applyNumberFormat="1" applyFont="1" applyFill="1" applyBorder="1" applyAlignment="1">
      <alignment horizontal="center" vertical="center" shrinkToFit="1"/>
    </xf>
    <xf numFmtId="0" fontId="3" fillId="42" borderId="28" xfId="60" applyFont="1" applyFill="1" applyBorder="1" applyAlignment="1">
      <alignment horizontal="left" vertical="center" shrinkToFit="1"/>
      <protection/>
    </xf>
    <xf numFmtId="0" fontId="0" fillId="0" borderId="11" xfId="0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 shrinkToFit="1"/>
    </xf>
    <xf numFmtId="0" fontId="17" fillId="0" borderId="40" xfId="0" applyNumberFormat="1" applyFont="1" applyBorder="1" applyAlignment="1">
      <alignment horizontal="center" vertical="center" shrinkToFit="1"/>
    </xf>
    <xf numFmtId="0" fontId="0" fillId="0" borderId="26" xfId="0" applyFont="1" applyBorder="1" applyAlignment="1">
      <alignment vertical="center" textRotation="255" shrinkToFit="1"/>
    </xf>
    <xf numFmtId="0" fontId="0" fillId="0" borderId="27" xfId="0" applyFont="1" applyBorder="1" applyAlignment="1">
      <alignment vertical="center" textRotation="255" shrinkToFit="1"/>
    </xf>
    <xf numFmtId="0" fontId="0" fillId="43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0" fillId="0" borderId="37" xfId="0" applyFont="1" applyBorder="1" applyAlignment="1">
      <alignment vertical="center" textRotation="255" shrinkToFit="1"/>
    </xf>
    <xf numFmtId="0" fontId="0" fillId="0" borderId="64" xfId="0" applyFont="1" applyBorder="1" applyAlignment="1">
      <alignment vertical="center" textRotation="255" shrinkToFit="1"/>
    </xf>
    <xf numFmtId="0" fontId="0" fillId="0" borderId="38" xfId="0" applyFont="1" applyBorder="1" applyAlignment="1">
      <alignment vertical="center" textRotation="255" wrapText="1" shrinkToFit="1"/>
    </xf>
    <xf numFmtId="0" fontId="0" fillId="0" borderId="38" xfId="0" applyFont="1" applyBorder="1" applyAlignment="1">
      <alignment vertical="center" textRotation="255" shrinkToFit="1"/>
    </xf>
    <xf numFmtId="0" fontId="0" fillId="0" borderId="23" xfId="0" applyFont="1" applyBorder="1" applyAlignment="1">
      <alignment horizontal="center" vertical="center"/>
    </xf>
    <xf numFmtId="0" fontId="28" fillId="0" borderId="0" xfId="60" applyFont="1" applyFill="1" applyBorder="1" applyAlignment="1">
      <alignment horizontal="center" vertical="center"/>
      <protection/>
    </xf>
    <xf numFmtId="0" fontId="21" fillId="0" borderId="38" xfId="60" applyFont="1" applyFill="1" applyBorder="1" applyAlignment="1">
      <alignment horizontal="center" vertical="center"/>
      <protection/>
    </xf>
    <xf numFmtId="0" fontId="17" fillId="0" borderId="27" xfId="60" applyFont="1" applyFill="1" applyBorder="1" applyAlignment="1">
      <alignment horizontal="center" vertical="center" shrinkToFit="1"/>
      <protection/>
    </xf>
    <xf numFmtId="0" fontId="17" fillId="0" borderId="27" xfId="60" applyFont="1" applyFill="1" applyBorder="1" applyAlignment="1">
      <alignment horizontal="left" vertical="center" shrinkToFit="1"/>
      <protection/>
    </xf>
    <xf numFmtId="49" fontId="30" fillId="0" borderId="33" xfId="60" applyNumberFormat="1" applyFont="1" applyFill="1" applyBorder="1" applyAlignment="1">
      <alignment horizontal="right" vertical="center" shrinkToFit="1"/>
      <protection/>
    </xf>
    <xf numFmtId="0" fontId="17" fillId="0" borderId="35" xfId="60" applyFont="1" applyFill="1" applyBorder="1" applyAlignment="1">
      <alignment horizontal="center" vertical="center" shrinkToFit="1"/>
      <protection/>
    </xf>
    <xf numFmtId="0" fontId="30" fillId="0" borderId="34" xfId="60" applyFont="1" applyFill="1" applyBorder="1" applyAlignment="1">
      <alignment horizontal="left" vertical="center" shrinkToFit="1"/>
      <protection/>
    </xf>
    <xf numFmtId="0" fontId="17" fillId="0" borderId="10" xfId="60" applyFont="1" applyFill="1" applyBorder="1" applyAlignment="1">
      <alignment horizontal="center" vertical="center" shrinkToFit="1"/>
      <protection/>
    </xf>
    <xf numFmtId="0" fontId="17" fillId="0" borderId="10" xfId="60" applyFont="1" applyFill="1" applyBorder="1" applyAlignment="1">
      <alignment horizontal="left" vertical="center" shrinkToFit="1"/>
      <protection/>
    </xf>
    <xf numFmtId="49" fontId="30" fillId="0" borderId="24" xfId="60" applyNumberFormat="1" applyFont="1" applyFill="1" applyBorder="1" applyAlignment="1">
      <alignment horizontal="right" vertical="center" shrinkToFit="1"/>
      <protection/>
    </xf>
    <xf numFmtId="0" fontId="17" fillId="0" borderId="25" xfId="60" applyFont="1" applyFill="1" applyBorder="1" applyAlignment="1">
      <alignment horizontal="center" vertical="center" shrinkToFit="1"/>
      <protection/>
    </xf>
    <xf numFmtId="0" fontId="30" fillId="0" borderId="28" xfId="60" applyFont="1" applyFill="1" applyBorder="1" applyAlignment="1">
      <alignment horizontal="left" vertical="center" shrinkToFit="1"/>
      <protection/>
    </xf>
    <xf numFmtId="0" fontId="17" fillId="0" borderId="29" xfId="60" applyFont="1" applyFill="1" applyBorder="1" applyAlignment="1">
      <alignment horizontal="center" vertical="center" shrinkToFit="1"/>
      <protection/>
    </xf>
    <xf numFmtId="0" fontId="17" fillId="0" borderId="29" xfId="60" applyFont="1" applyFill="1" applyBorder="1" applyAlignment="1">
      <alignment horizontal="left" vertical="center" shrinkToFit="1"/>
      <protection/>
    </xf>
    <xf numFmtId="49" fontId="30" fillId="0" borderId="30" xfId="60" applyNumberFormat="1" applyFont="1" applyFill="1" applyBorder="1" applyAlignment="1">
      <alignment horizontal="right" vertical="center" shrinkToFit="1"/>
      <protection/>
    </xf>
    <xf numFmtId="0" fontId="17" fillId="0" borderId="36" xfId="60" applyFont="1" applyFill="1" applyBorder="1" applyAlignment="1">
      <alignment horizontal="center" vertical="center" shrinkToFit="1"/>
      <protection/>
    </xf>
    <xf numFmtId="0" fontId="30" fillId="0" borderId="31" xfId="60" applyFont="1" applyFill="1" applyBorder="1" applyAlignment="1">
      <alignment horizontal="left" vertical="center" shrinkToFit="1"/>
      <protection/>
    </xf>
    <xf numFmtId="0" fontId="17" fillId="0" borderId="23" xfId="60" applyFont="1" applyFill="1" applyBorder="1" applyAlignment="1">
      <alignment horizontal="center" vertical="center" shrinkToFit="1"/>
      <protection/>
    </xf>
    <xf numFmtId="0" fontId="17" fillId="0" borderId="23" xfId="60" applyFont="1" applyFill="1" applyBorder="1" applyAlignment="1">
      <alignment horizontal="left" vertical="center" shrinkToFit="1"/>
      <protection/>
    </xf>
    <xf numFmtId="49" fontId="30" fillId="0" borderId="20" xfId="60" applyNumberFormat="1" applyFont="1" applyFill="1" applyBorder="1" applyAlignment="1">
      <alignment horizontal="right" vertical="center" shrinkToFit="1"/>
      <protection/>
    </xf>
    <xf numFmtId="0" fontId="17" fillId="0" borderId="13" xfId="60" applyFont="1" applyFill="1" applyBorder="1" applyAlignment="1">
      <alignment horizontal="center" vertical="center" shrinkToFit="1"/>
      <protection/>
    </xf>
    <xf numFmtId="0" fontId="30" fillId="0" borderId="39" xfId="60" applyFont="1" applyFill="1" applyBorder="1" applyAlignment="1">
      <alignment horizontal="left" vertical="center" shrinkToFit="1"/>
      <protection/>
    </xf>
    <xf numFmtId="0" fontId="17" fillId="0" borderId="11" xfId="60" applyFont="1" applyFill="1" applyBorder="1" applyAlignment="1">
      <alignment horizontal="center" vertical="center" shrinkToFit="1"/>
      <protection/>
    </xf>
    <xf numFmtId="0" fontId="17" fillId="0" borderId="11" xfId="60" applyFont="1" applyFill="1" applyBorder="1" applyAlignment="1">
      <alignment horizontal="left" vertical="center" shrinkToFit="1"/>
      <protection/>
    </xf>
    <xf numFmtId="49" fontId="30" fillId="0" borderId="17" xfId="60" applyNumberFormat="1" applyFont="1" applyFill="1" applyBorder="1" applyAlignment="1">
      <alignment horizontal="right" vertical="center" shrinkToFit="1"/>
      <protection/>
    </xf>
    <xf numFmtId="0" fontId="17" fillId="0" borderId="40" xfId="60" applyFont="1" applyFill="1" applyBorder="1" applyAlignment="1">
      <alignment horizontal="center" vertical="center" shrinkToFit="1"/>
      <protection/>
    </xf>
    <xf numFmtId="0" fontId="30" fillId="0" borderId="32" xfId="60" applyFont="1" applyFill="1" applyBorder="1" applyAlignment="1">
      <alignment horizontal="left" vertical="center" shrinkToFit="1"/>
      <protection/>
    </xf>
    <xf numFmtId="0" fontId="29" fillId="0" borderId="0" xfId="60" applyFont="1" applyFill="1" applyBorder="1" applyAlignment="1">
      <alignment vertical="center"/>
      <protection/>
    </xf>
    <xf numFmtId="0" fontId="31" fillId="0" borderId="0" xfId="60" applyFont="1" applyFill="1" applyAlignment="1">
      <alignment vertical="center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29" fillId="0" borderId="0" xfId="0" applyFont="1" applyAlignment="1">
      <alignment vertical="center"/>
    </xf>
    <xf numFmtId="0" fontId="5" fillId="0" borderId="0" xfId="60" applyFont="1" applyFill="1" applyBorder="1" applyAlignment="1">
      <alignment vertical="center" shrinkToFit="1"/>
      <protection/>
    </xf>
    <xf numFmtId="0" fontId="5" fillId="0" borderId="65" xfId="60" applyFont="1" applyFill="1" applyBorder="1" applyAlignment="1">
      <alignment vertical="center"/>
      <protection/>
    </xf>
    <xf numFmtId="49" fontId="33" fillId="0" borderId="0" xfId="60" applyNumberFormat="1" applyFont="1" applyFill="1" applyBorder="1" applyAlignment="1">
      <alignment horizontal="center" vertical="center"/>
      <protection/>
    </xf>
    <xf numFmtId="49" fontId="33" fillId="0" borderId="0" xfId="60" applyNumberFormat="1" applyFont="1" applyFill="1" applyBorder="1" applyAlignment="1">
      <alignment vertical="center"/>
      <protection/>
    </xf>
    <xf numFmtId="0" fontId="33" fillId="0" borderId="13" xfId="60" applyFont="1" applyFill="1" applyBorder="1" applyAlignment="1">
      <alignment horizontal="center" vertical="center" wrapText="1"/>
      <protection/>
    </xf>
    <xf numFmtId="49" fontId="33" fillId="0" borderId="66" xfId="60" applyNumberFormat="1" applyFont="1" applyFill="1" applyBorder="1" applyAlignment="1">
      <alignment horizontal="center" vertical="center"/>
      <protection/>
    </xf>
    <xf numFmtId="0" fontId="33" fillId="0" borderId="12" xfId="60" applyFont="1" applyFill="1" applyBorder="1" applyAlignment="1">
      <alignment vertical="center"/>
      <protection/>
    </xf>
    <xf numFmtId="0" fontId="33" fillId="0" borderId="22" xfId="60" applyFont="1" applyFill="1" applyBorder="1" applyAlignment="1">
      <alignment horizontal="center" vertical="center"/>
      <protection/>
    </xf>
    <xf numFmtId="49" fontId="33" fillId="0" borderId="67" xfId="60" applyNumberFormat="1" applyFont="1" applyFill="1" applyBorder="1" applyAlignment="1">
      <alignment horizontal="center" vertical="center"/>
      <protection/>
    </xf>
    <xf numFmtId="0" fontId="33" fillId="0" borderId="68" xfId="60" applyFont="1" applyFill="1" applyBorder="1" applyAlignment="1">
      <alignment horizontal="center" vertical="center"/>
      <protection/>
    </xf>
    <xf numFmtId="0" fontId="33" fillId="0" borderId="69" xfId="60" applyFont="1" applyFill="1" applyBorder="1" applyAlignment="1">
      <alignment horizontal="center" vertical="center"/>
      <protection/>
    </xf>
    <xf numFmtId="0" fontId="33" fillId="0" borderId="12" xfId="60" applyFont="1" applyFill="1" applyBorder="1" applyAlignment="1">
      <alignment horizontal="center" vertical="center"/>
      <protection/>
    </xf>
    <xf numFmtId="0" fontId="33" fillId="0" borderId="18" xfId="60" applyFont="1" applyFill="1" applyBorder="1" applyAlignment="1">
      <alignment horizontal="center" vertical="center"/>
      <protection/>
    </xf>
    <xf numFmtId="0" fontId="33" fillId="0" borderId="70" xfId="60" applyFont="1" applyFill="1" applyBorder="1" applyAlignment="1">
      <alignment horizontal="center" vertical="center"/>
      <protection/>
    </xf>
    <xf numFmtId="0" fontId="33" fillId="0" borderId="71" xfId="60" applyFont="1" applyFill="1" applyBorder="1" applyAlignment="1">
      <alignment horizontal="center" vertical="center"/>
      <protection/>
    </xf>
    <xf numFmtId="0" fontId="33" fillId="0" borderId="72" xfId="60" applyFont="1" applyFill="1" applyBorder="1" applyAlignment="1">
      <alignment horizontal="center"/>
      <protection/>
    </xf>
    <xf numFmtId="0" fontId="33" fillId="0" borderId="16" xfId="60" applyFont="1" applyFill="1" applyBorder="1" applyAlignment="1">
      <alignment horizontal="center" vertical="center"/>
      <protection/>
    </xf>
    <xf numFmtId="0" fontId="33" fillId="0" borderId="0" xfId="60" applyFont="1" applyFill="1" applyBorder="1" applyAlignment="1">
      <alignment horizontal="center" vertical="center"/>
      <protection/>
    </xf>
    <xf numFmtId="0" fontId="33" fillId="0" borderId="73" xfId="60" applyFont="1" applyFill="1" applyBorder="1" applyAlignment="1">
      <alignment horizontal="center"/>
      <protection/>
    </xf>
    <xf numFmtId="0" fontId="33" fillId="0" borderId="67" xfId="60" applyFont="1" applyFill="1" applyBorder="1" applyAlignment="1">
      <alignment horizontal="center" vertical="center"/>
      <protection/>
    </xf>
    <xf numFmtId="0" fontId="33" fillId="0" borderId="66" xfId="60" applyFont="1" applyFill="1" applyBorder="1" applyAlignment="1">
      <alignment horizontal="center" vertical="center"/>
      <protection/>
    </xf>
    <xf numFmtId="0" fontId="13" fillId="0" borderId="0" xfId="60" applyFont="1" applyFill="1" applyBorder="1" applyAlignment="1">
      <alignment vertical="center"/>
      <protection/>
    </xf>
    <xf numFmtId="0" fontId="36" fillId="0" borderId="0" xfId="0" applyFont="1" applyAlignment="1">
      <alignment horizontal="centerContinuous" vertical="center"/>
    </xf>
    <xf numFmtId="0" fontId="15" fillId="0" borderId="0" xfId="60" applyFont="1" applyFill="1" applyAlignment="1">
      <alignment horizontal="centerContinuous" vertical="center"/>
      <protection/>
    </xf>
    <xf numFmtId="0" fontId="7" fillId="0" borderId="0" xfId="60" applyFont="1" applyFill="1" applyAlignment="1">
      <alignment horizontal="centerContinuous" vertical="center"/>
      <protection/>
    </xf>
    <xf numFmtId="0" fontId="8" fillId="0" borderId="0" xfId="60" applyFont="1" applyFill="1" applyAlignment="1">
      <alignment horizontal="centerContinuous" vertical="center"/>
      <protection/>
    </xf>
    <xf numFmtId="0" fontId="32" fillId="0" borderId="0" xfId="0" applyFont="1" applyAlignment="1">
      <alignment horizontal="centerContinuous" vertical="center"/>
    </xf>
    <xf numFmtId="0" fontId="37" fillId="0" borderId="0" xfId="0" applyFont="1" applyAlignment="1">
      <alignment horizontal="centerContinuous" vertical="center"/>
    </xf>
    <xf numFmtId="0" fontId="38" fillId="0" borderId="19" xfId="60" applyFont="1" applyFill="1" applyBorder="1" applyAlignment="1">
      <alignment horizontal="center" vertical="center"/>
      <protection/>
    </xf>
    <xf numFmtId="0" fontId="38" fillId="0" borderId="12" xfId="60" applyFont="1" applyFill="1" applyBorder="1" applyAlignment="1">
      <alignment horizontal="center" vertical="center"/>
      <protection/>
    </xf>
    <xf numFmtId="0" fontId="38" fillId="0" borderId="74" xfId="60" applyFont="1" applyFill="1" applyBorder="1" applyAlignment="1">
      <alignment horizontal="center"/>
      <protection/>
    </xf>
    <xf numFmtId="49" fontId="38" fillId="0" borderId="19" xfId="60" applyNumberFormat="1" applyFont="1" applyFill="1" applyBorder="1" applyAlignment="1">
      <alignment horizontal="center" vertical="center"/>
      <protection/>
    </xf>
    <xf numFmtId="0" fontId="38" fillId="0" borderId="21" xfId="60" applyFont="1" applyFill="1" applyBorder="1" applyAlignment="1">
      <alignment horizontal="center" vertical="center" wrapText="1"/>
      <protection/>
    </xf>
    <xf numFmtId="0" fontId="38" fillId="0" borderId="12" xfId="60" applyFont="1" applyFill="1" applyBorder="1" applyAlignment="1">
      <alignment vertical="center" wrapText="1"/>
      <protection/>
    </xf>
    <xf numFmtId="0" fontId="38" fillId="0" borderId="15" xfId="60" applyFont="1" applyFill="1" applyBorder="1" applyAlignment="1">
      <alignment horizontal="center" vertical="center"/>
      <protection/>
    </xf>
    <xf numFmtId="0" fontId="38" fillId="0" borderId="22" xfId="60" applyFont="1" applyFill="1" applyBorder="1" applyAlignment="1">
      <alignment vertical="center" wrapText="1"/>
      <protection/>
    </xf>
    <xf numFmtId="0" fontId="38" fillId="0" borderId="16" xfId="60" applyFont="1" applyFill="1" applyBorder="1" applyAlignment="1">
      <alignment horizontal="center" vertical="center"/>
      <protection/>
    </xf>
    <xf numFmtId="0" fontId="38" fillId="0" borderId="73" xfId="60" applyFont="1" applyFill="1" applyBorder="1" applyAlignment="1">
      <alignment horizontal="center" vertical="center"/>
      <protection/>
    </xf>
    <xf numFmtId="0" fontId="38" fillId="0" borderId="0" xfId="60" applyFont="1" applyFill="1" applyBorder="1" applyAlignment="1">
      <alignment horizontal="center" vertical="center"/>
      <protection/>
    </xf>
    <xf numFmtId="0" fontId="38" fillId="0" borderId="65" xfId="60" applyFont="1" applyFill="1" applyBorder="1" applyAlignment="1">
      <alignment horizontal="center" vertical="center"/>
      <protection/>
    </xf>
    <xf numFmtId="0" fontId="38" fillId="0" borderId="20" xfId="60" applyFont="1" applyFill="1" applyBorder="1" applyAlignment="1">
      <alignment horizontal="center" vertical="center"/>
      <protection/>
    </xf>
    <xf numFmtId="0" fontId="38" fillId="0" borderId="17" xfId="60" applyFont="1" applyFill="1" applyBorder="1" applyAlignment="1">
      <alignment horizontal="center" vertical="center"/>
      <protection/>
    </xf>
    <xf numFmtId="0" fontId="38" fillId="0" borderId="0" xfId="60" applyFont="1" applyFill="1" applyBorder="1" applyAlignment="1">
      <alignment vertical="center"/>
      <protection/>
    </xf>
    <xf numFmtId="0" fontId="38" fillId="0" borderId="65" xfId="60" applyFont="1" applyFill="1" applyBorder="1" applyAlignment="1">
      <alignment vertical="center"/>
      <protection/>
    </xf>
    <xf numFmtId="0" fontId="38" fillId="0" borderId="13" xfId="60" applyFont="1" applyFill="1" applyBorder="1" applyAlignment="1">
      <alignment vertical="center" wrapText="1"/>
      <protection/>
    </xf>
    <xf numFmtId="0" fontId="38" fillId="0" borderId="40" xfId="60" applyFont="1" applyFill="1" applyBorder="1" applyAlignment="1">
      <alignment vertical="center"/>
      <protection/>
    </xf>
    <xf numFmtId="0" fontId="38" fillId="0" borderId="13" xfId="60" applyFont="1" applyFill="1" applyBorder="1" applyAlignment="1">
      <alignment vertical="center"/>
      <protection/>
    </xf>
    <xf numFmtId="0" fontId="38" fillId="0" borderId="13" xfId="60" applyFont="1" applyFill="1" applyBorder="1" applyAlignment="1">
      <alignment horizontal="center" vertical="center"/>
      <protection/>
    </xf>
    <xf numFmtId="0" fontId="38" fillId="0" borderId="75" xfId="60" applyFont="1" applyFill="1" applyBorder="1" applyAlignment="1">
      <alignment vertical="center"/>
      <protection/>
    </xf>
    <xf numFmtId="0" fontId="33" fillId="0" borderId="0" xfId="60" applyFont="1" applyFill="1" applyBorder="1" applyAlignment="1">
      <alignment vertical="center"/>
      <protection/>
    </xf>
    <xf numFmtId="0" fontId="33" fillId="0" borderId="76" xfId="60" applyFont="1" applyFill="1" applyBorder="1" applyAlignment="1">
      <alignment vertical="center"/>
      <protection/>
    </xf>
    <xf numFmtId="49" fontId="38" fillId="0" borderId="69" xfId="60" applyNumberFormat="1" applyFont="1" applyFill="1" applyBorder="1" applyAlignment="1">
      <alignment horizontal="center" vertical="center"/>
      <protection/>
    </xf>
    <xf numFmtId="0" fontId="33" fillId="0" borderId="77" xfId="60" applyFont="1" applyFill="1" applyBorder="1" applyAlignment="1">
      <alignment vertical="center"/>
      <protection/>
    </xf>
    <xf numFmtId="0" fontId="33" fillId="0" borderId="16" xfId="60" applyFont="1" applyFill="1" applyBorder="1" applyAlignment="1">
      <alignment vertical="center"/>
      <protection/>
    </xf>
    <xf numFmtId="0" fontId="38" fillId="0" borderId="70" xfId="60" applyFont="1" applyFill="1" applyBorder="1" applyAlignment="1">
      <alignment horizontal="center"/>
      <protection/>
    </xf>
    <xf numFmtId="0" fontId="33" fillId="0" borderId="73" xfId="60" applyFont="1" applyFill="1" applyBorder="1" applyAlignment="1">
      <alignment vertical="center"/>
      <protection/>
    </xf>
    <xf numFmtId="0" fontId="5" fillId="0" borderId="78" xfId="60" applyFont="1" applyFill="1" applyBorder="1" applyAlignment="1">
      <alignment vertical="center"/>
      <protection/>
    </xf>
    <xf numFmtId="0" fontId="38" fillId="0" borderId="65" xfId="60" applyFont="1" applyFill="1" applyBorder="1" applyAlignment="1">
      <alignment vertical="center" wrapText="1"/>
      <protection/>
    </xf>
    <xf numFmtId="0" fontId="33" fillId="0" borderId="65" xfId="60" applyFont="1" applyFill="1" applyBorder="1" applyAlignment="1">
      <alignment horizontal="center" vertical="center" wrapText="1"/>
      <protection/>
    </xf>
    <xf numFmtId="0" fontId="38" fillId="0" borderId="70" xfId="60" applyFont="1" applyFill="1" applyBorder="1" applyAlignment="1">
      <alignment horizontal="center" vertical="center" wrapText="1"/>
      <protection/>
    </xf>
    <xf numFmtId="0" fontId="5" fillId="0" borderId="79" xfId="60" applyFont="1" applyFill="1" applyBorder="1" applyAlignment="1">
      <alignment vertical="center"/>
      <protection/>
    </xf>
    <xf numFmtId="0" fontId="33" fillId="0" borderId="80" xfId="60" applyFont="1" applyFill="1" applyBorder="1" applyAlignment="1">
      <alignment vertical="center"/>
      <protection/>
    </xf>
    <xf numFmtId="0" fontId="33" fillId="0" borderId="81" xfId="60" applyFont="1" applyFill="1" applyBorder="1" applyAlignment="1">
      <alignment vertical="center"/>
      <protection/>
    </xf>
    <xf numFmtId="0" fontId="3" fillId="0" borderId="65" xfId="60" applyFont="1" applyFill="1" applyBorder="1" applyAlignment="1">
      <alignment horizontal="center" vertical="center"/>
      <protection/>
    </xf>
    <xf numFmtId="0" fontId="34" fillId="0" borderId="74" xfId="60" applyFont="1" applyFill="1" applyBorder="1" applyAlignment="1">
      <alignment horizontal="center" vertical="center"/>
      <protection/>
    </xf>
    <xf numFmtId="0" fontId="33" fillId="0" borderId="82" xfId="60" applyFont="1" applyFill="1" applyBorder="1" applyAlignment="1">
      <alignment vertical="center"/>
      <protection/>
    </xf>
    <xf numFmtId="0" fontId="38" fillId="0" borderId="83" xfId="60" applyFont="1" applyFill="1" applyBorder="1" applyAlignment="1">
      <alignment horizontal="center" vertical="center"/>
      <protection/>
    </xf>
    <xf numFmtId="0" fontId="38" fillId="0" borderId="84" xfId="60" applyFont="1" applyFill="1" applyBorder="1" applyAlignment="1">
      <alignment horizontal="center" vertical="center"/>
      <protection/>
    </xf>
    <xf numFmtId="0" fontId="33" fillId="0" borderId="85" xfId="60" applyFont="1" applyFill="1" applyBorder="1" applyAlignment="1">
      <alignment vertical="center"/>
      <protection/>
    </xf>
    <xf numFmtId="0" fontId="5" fillId="0" borderId="72" xfId="60" applyFont="1" applyFill="1" applyBorder="1" applyAlignment="1">
      <alignment horizontal="center" vertical="center"/>
      <protection/>
    </xf>
    <xf numFmtId="0" fontId="33" fillId="0" borderId="74" xfId="60" applyFont="1" applyFill="1" applyBorder="1" applyAlignment="1">
      <alignment vertical="center"/>
      <protection/>
    </xf>
    <xf numFmtId="0" fontId="38" fillId="0" borderId="85" xfId="60" applyFont="1" applyFill="1" applyBorder="1" applyAlignment="1">
      <alignment horizontal="center" vertical="center"/>
      <protection/>
    </xf>
    <xf numFmtId="0" fontId="38" fillId="0" borderId="70" xfId="60" applyFont="1" applyFill="1" applyBorder="1" applyAlignment="1">
      <alignment vertical="center"/>
      <protection/>
    </xf>
    <xf numFmtId="0" fontId="33" fillId="0" borderId="86" xfId="60" applyFont="1" applyFill="1" applyBorder="1" applyAlignment="1">
      <alignment vertical="center"/>
      <protection/>
    </xf>
    <xf numFmtId="0" fontId="33" fillId="0" borderId="74" xfId="60" applyFont="1" applyFill="1" applyBorder="1" applyAlignment="1">
      <alignment horizontal="center" vertical="center"/>
      <protection/>
    </xf>
    <xf numFmtId="0" fontId="38" fillId="0" borderId="87" xfId="60" applyFont="1" applyFill="1" applyBorder="1" applyAlignment="1">
      <alignment horizontal="center" vertical="center"/>
      <protection/>
    </xf>
    <xf numFmtId="0" fontId="33" fillId="0" borderId="49" xfId="60" applyFont="1" applyFill="1" applyBorder="1" applyAlignment="1">
      <alignment vertical="center"/>
      <protection/>
    </xf>
    <xf numFmtId="0" fontId="5" fillId="0" borderId="88" xfId="60" applyFont="1" applyFill="1" applyBorder="1" applyAlignment="1">
      <alignment vertical="center"/>
      <protection/>
    </xf>
    <xf numFmtId="0" fontId="22" fillId="0" borderId="57" xfId="0" applyFont="1" applyBorder="1" applyAlignment="1">
      <alignment horizontal="center" vertical="center" shrinkToFit="1"/>
    </xf>
    <xf numFmtId="0" fontId="22" fillId="0" borderId="89" xfId="0" applyFont="1" applyBorder="1" applyAlignment="1">
      <alignment horizontal="center" vertical="center" textRotation="255" shrinkToFit="1"/>
    </xf>
    <xf numFmtId="0" fontId="22" fillId="0" borderId="90" xfId="0" applyFont="1" applyBorder="1" applyAlignment="1">
      <alignment horizontal="center" vertical="center" textRotation="255" shrinkToFit="1"/>
    </xf>
    <xf numFmtId="0" fontId="22" fillId="0" borderId="91" xfId="0" applyFont="1" applyBorder="1" applyAlignment="1">
      <alignment horizontal="center" vertical="center" textRotation="255" shrinkToFit="1"/>
    </xf>
    <xf numFmtId="0" fontId="22" fillId="0" borderId="92" xfId="0" applyFont="1" applyBorder="1" applyAlignment="1">
      <alignment horizontal="center" vertical="center" textRotation="255" shrinkToFit="1"/>
    </xf>
    <xf numFmtId="0" fontId="22" fillId="0" borderId="58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89" xfId="0" applyFont="1" applyBorder="1" applyAlignment="1">
      <alignment horizontal="center" vertical="center" shrinkToFit="1"/>
    </xf>
    <xf numFmtId="0" fontId="22" fillId="0" borderId="93" xfId="0" applyFont="1" applyBorder="1" applyAlignment="1">
      <alignment horizontal="center" vertical="center" shrinkToFit="1"/>
    </xf>
    <xf numFmtId="0" fontId="22" fillId="0" borderId="91" xfId="0" applyFont="1" applyBorder="1" applyAlignment="1">
      <alignment horizontal="center" vertical="center" shrinkToFit="1"/>
    </xf>
    <xf numFmtId="0" fontId="22" fillId="0" borderId="94" xfId="0" applyFont="1" applyBorder="1" applyAlignment="1">
      <alignment horizontal="center" vertical="center" shrinkToFit="1"/>
    </xf>
    <xf numFmtId="0" fontId="22" fillId="0" borderId="92" xfId="0" applyFont="1" applyBorder="1" applyAlignment="1">
      <alignment horizontal="center" vertical="center" shrinkToFit="1"/>
    </xf>
    <xf numFmtId="0" fontId="22" fillId="0" borderId="62" xfId="0" applyFont="1" applyBorder="1" applyAlignment="1">
      <alignment horizontal="center" vertical="center" shrinkToFit="1"/>
    </xf>
    <xf numFmtId="0" fontId="22" fillId="0" borderId="90" xfId="0" applyFont="1" applyBorder="1" applyAlignment="1">
      <alignment horizontal="center" vertical="center" shrinkToFit="1"/>
    </xf>
    <xf numFmtId="0" fontId="12" fillId="41" borderId="0" xfId="0" applyFont="1" applyFill="1" applyAlignment="1">
      <alignment horizontal="center" vertical="center"/>
    </xf>
    <xf numFmtId="0" fontId="22" fillId="0" borderId="95" xfId="0" applyFont="1" applyBorder="1" applyAlignment="1">
      <alignment horizontal="center" vertical="center" shrinkToFit="1"/>
    </xf>
    <xf numFmtId="0" fontId="22" fillId="0" borderId="96" xfId="0" applyFont="1" applyBorder="1" applyAlignment="1">
      <alignment horizontal="center" vertical="center" shrinkToFit="1"/>
    </xf>
    <xf numFmtId="0" fontId="22" fillId="0" borderId="97" xfId="0" applyFont="1" applyBorder="1" applyAlignment="1">
      <alignment horizontal="center" vertical="center" shrinkToFit="1"/>
    </xf>
    <xf numFmtId="0" fontId="10" fillId="0" borderId="33" xfId="60" applyFont="1" applyFill="1" applyBorder="1" applyAlignment="1">
      <alignment horizontal="center" vertical="center" wrapText="1"/>
      <protection/>
    </xf>
    <xf numFmtId="0" fontId="10" fillId="0" borderId="35" xfId="60" applyFont="1" applyFill="1" applyBorder="1" applyAlignment="1">
      <alignment horizontal="center" vertical="center" wrapText="1"/>
      <protection/>
    </xf>
    <xf numFmtId="0" fontId="10" fillId="0" borderId="34" xfId="60" applyFont="1" applyFill="1" applyBorder="1" applyAlignment="1">
      <alignment horizontal="center" vertical="center" wrapText="1"/>
      <protection/>
    </xf>
    <xf numFmtId="0" fontId="12" fillId="44" borderId="0" xfId="0" applyFont="1" applyFill="1" applyAlignment="1">
      <alignment horizontal="center" vertical="center"/>
    </xf>
    <xf numFmtId="0" fontId="17" fillId="0" borderId="26" xfId="0" applyFont="1" applyBorder="1" applyAlignment="1">
      <alignment horizontal="center" vertical="center" shrinkToFit="1"/>
    </xf>
    <xf numFmtId="0" fontId="17" fillId="0" borderId="98" xfId="0" applyFont="1" applyBorder="1" applyAlignment="1">
      <alignment horizontal="center" vertical="center" shrinkToFit="1"/>
    </xf>
    <xf numFmtId="0" fontId="17" fillId="0" borderId="99" xfId="0" applyFont="1" applyBorder="1" applyAlignment="1">
      <alignment horizontal="center" vertical="center" shrinkToFit="1"/>
    </xf>
    <xf numFmtId="0" fontId="17" fillId="0" borderId="100" xfId="0" applyFont="1" applyBorder="1" applyAlignment="1">
      <alignment horizontal="center" vertical="center" shrinkToFit="1"/>
    </xf>
    <xf numFmtId="0" fontId="32" fillId="45" borderId="0" xfId="0" applyFont="1" applyFill="1" applyAlignment="1">
      <alignment horizontal="center" vertical="center"/>
    </xf>
    <xf numFmtId="0" fontId="17" fillId="0" borderId="27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101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5" fillId="0" borderId="102" xfId="60" applyFont="1" applyFill="1" applyBorder="1" applyAlignment="1">
      <alignment horizontal="center" vertical="center" wrapText="1"/>
      <protection/>
    </xf>
    <xf numFmtId="0" fontId="5" fillId="0" borderId="103" xfId="60" applyFont="1" applyFill="1" applyBorder="1" applyAlignment="1">
      <alignment horizontal="center" vertical="center" wrapText="1"/>
      <protection/>
    </xf>
    <xf numFmtId="0" fontId="5" fillId="0" borderId="104" xfId="60" applyFont="1" applyFill="1" applyBorder="1" applyAlignment="1">
      <alignment horizontal="center" vertical="center" wrapText="1"/>
      <protection/>
    </xf>
    <xf numFmtId="0" fontId="18" fillId="43" borderId="0" xfId="0" applyFont="1" applyFill="1" applyAlignment="1">
      <alignment horizontal="center" vertical="center"/>
    </xf>
    <xf numFmtId="0" fontId="29" fillId="0" borderId="102" xfId="60" applyFont="1" applyFill="1" applyBorder="1" applyAlignment="1">
      <alignment horizontal="center" vertical="center" wrapText="1"/>
      <protection/>
    </xf>
    <xf numFmtId="0" fontId="29" fillId="0" borderId="103" xfId="60" applyFont="1" applyFill="1" applyBorder="1" applyAlignment="1">
      <alignment horizontal="center" vertical="center" wrapText="1"/>
      <protection/>
    </xf>
    <xf numFmtId="0" fontId="29" fillId="0" borderId="104" xfId="60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1" fillId="0" borderId="44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21" fillId="0" borderId="43" xfId="0" applyFont="1" applyBorder="1" applyAlignment="1">
      <alignment horizontal="center" vertical="center" shrinkToFit="1"/>
    </xf>
    <xf numFmtId="0" fontId="15" fillId="0" borderId="0" xfId="60" applyFont="1" applyFill="1" applyAlignment="1">
      <alignment horizontal="center" vertical="center"/>
      <protection/>
    </xf>
    <xf numFmtId="0" fontId="17" fillId="0" borderId="43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49" fontId="3" fillId="0" borderId="43" xfId="60" applyNumberFormat="1" applyFont="1" applyFill="1" applyBorder="1" applyAlignment="1">
      <alignment horizontal="right" vertical="center" shrinkToFit="1"/>
      <protection/>
    </xf>
    <xf numFmtId="49" fontId="3" fillId="0" borderId="0" xfId="60" applyNumberFormat="1" applyFont="1" applyFill="1" applyBorder="1" applyAlignment="1">
      <alignment horizontal="right" vertical="center" shrinkToFit="1"/>
      <protection/>
    </xf>
    <xf numFmtId="0" fontId="3" fillId="0" borderId="43" xfId="60" applyFont="1" applyFill="1" applyBorder="1" applyAlignment="1">
      <alignment horizontal="left" vertical="center" shrinkToFit="1"/>
      <protection/>
    </xf>
    <xf numFmtId="0" fontId="3" fillId="0" borderId="0" xfId="60" applyFont="1" applyFill="1" applyBorder="1" applyAlignment="1">
      <alignment horizontal="left" vertical="center" shrinkToFit="1"/>
      <protection/>
    </xf>
    <xf numFmtId="0" fontId="11" fillId="0" borderId="43" xfId="60" applyNumberFormat="1" applyFont="1" applyFill="1" applyBorder="1" applyAlignment="1">
      <alignment horizontal="center" vertical="center"/>
      <protection/>
    </xf>
    <xf numFmtId="0" fontId="11" fillId="0" borderId="0" xfId="60" applyNumberFormat="1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46" xfId="60" applyFont="1" applyFill="1" applyBorder="1" applyAlignment="1">
      <alignment horizontal="center" vertical="center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16" fillId="0" borderId="43" xfId="60" applyFont="1" applyFill="1" applyBorder="1" applyAlignment="1">
      <alignment horizontal="left" vertical="center" shrinkToFit="1"/>
      <protection/>
    </xf>
    <xf numFmtId="0" fontId="16" fillId="0" borderId="0" xfId="60" applyFont="1" applyFill="1" applyBorder="1" applyAlignment="1">
      <alignment horizontal="left" vertical="center" shrinkToFit="1"/>
      <protection/>
    </xf>
    <xf numFmtId="0" fontId="11" fillId="0" borderId="43" xfId="60" applyFont="1" applyFill="1" applyBorder="1" applyAlignment="1">
      <alignment horizontal="center" vertical="center" shrinkToFit="1"/>
      <protection/>
    </xf>
    <xf numFmtId="0" fontId="11" fillId="0" borderId="0" xfId="60" applyFont="1" applyFill="1" applyBorder="1" applyAlignment="1">
      <alignment horizontal="center" vertical="center" shrinkToFit="1"/>
      <protection/>
    </xf>
    <xf numFmtId="0" fontId="19" fillId="0" borderId="16" xfId="60" applyFont="1" applyFill="1" applyBorder="1" applyAlignment="1">
      <alignment horizontal="center" vertical="center" shrinkToFit="1"/>
      <protection/>
    </xf>
    <xf numFmtId="0" fontId="19" fillId="0" borderId="46" xfId="60" applyFont="1" applyFill="1" applyBorder="1" applyAlignment="1">
      <alignment horizontal="center" vertical="center" shrinkToFit="1"/>
      <protection/>
    </xf>
    <xf numFmtId="0" fontId="3" fillId="0" borderId="48" xfId="60" applyFont="1" applyFill="1" applyBorder="1" applyAlignment="1">
      <alignment horizontal="center" vertical="center"/>
      <protection/>
    </xf>
    <xf numFmtId="0" fontId="3" fillId="0" borderId="50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19" fillId="0" borderId="12" xfId="60" applyNumberFormat="1" applyFont="1" applyFill="1" applyBorder="1" applyAlignment="1">
      <alignment horizontal="center" vertical="center"/>
      <protection/>
    </xf>
    <xf numFmtId="0" fontId="19" fillId="0" borderId="49" xfId="60" applyNumberFormat="1" applyFont="1" applyFill="1" applyBorder="1" applyAlignment="1">
      <alignment horizontal="center" vertical="center"/>
      <protection/>
    </xf>
    <xf numFmtId="0" fontId="3" fillId="0" borderId="44" xfId="60" applyFont="1" applyFill="1" applyBorder="1" applyAlignment="1">
      <alignment horizontal="left" vertical="center" shrinkToFit="1"/>
      <protection/>
    </xf>
    <xf numFmtId="0" fontId="20" fillId="0" borderId="49" xfId="60" applyFont="1" applyFill="1" applyBorder="1" applyAlignment="1">
      <alignment horizontal="center" vertical="center" shrinkToFit="1"/>
      <protection/>
    </xf>
    <xf numFmtId="0" fontId="17" fillId="0" borderId="44" xfId="0" applyFont="1" applyBorder="1" applyAlignment="1">
      <alignment horizontal="center" vertical="center" shrinkToFit="1"/>
    </xf>
    <xf numFmtId="49" fontId="3" fillId="0" borderId="44" xfId="60" applyNumberFormat="1" applyFont="1" applyFill="1" applyBorder="1" applyAlignment="1">
      <alignment horizontal="right" vertical="center" shrinkToFit="1"/>
      <protection/>
    </xf>
    <xf numFmtId="0" fontId="20" fillId="0" borderId="16" xfId="60" applyNumberFormat="1" applyFont="1" applyFill="1" applyBorder="1" applyAlignment="1">
      <alignment horizontal="center" vertical="center"/>
      <protection/>
    </xf>
    <xf numFmtId="0" fontId="17" fillId="0" borderId="0" xfId="0" applyFont="1" applyAlignment="1">
      <alignment horizontal="center" vertical="center" shrinkToFit="1"/>
    </xf>
    <xf numFmtId="0" fontId="13" fillId="33" borderId="0" xfId="60" applyFont="1" applyFill="1" applyBorder="1" applyAlignment="1">
      <alignment horizontal="center" vertical="center"/>
      <protection/>
    </xf>
    <xf numFmtId="0" fontId="11" fillId="0" borderId="44" xfId="60" applyNumberFormat="1" applyFont="1" applyFill="1" applyBorder="1" applyAlignment="1">
      <alignment horizontal="center" vertical="center"/>
      <protection/>
    </xf>
    <xf numFmtId="0" fontId="16" fillId="0" borderId="44" xfId="60" applyFont="1" applyFill="1" applyBorder="1" applyAlignment="1">
      <alignment horizontal="left" vertical="center" shrinkToFit="1"/>
      <protection/>
    </xf>
    <xf numFmtId="0" fontId="11" fillId="0" borderId="44" xfId="60" applyFont="1" applyFill="1" applyBorder="1" applyAlignment="1">
      <alignment horizontal="center" vertical="center" shrinkToFit="1"/>
      <protection/>
    </xf>
    <xf numFmtId="0" fontId="3" fillId="0" borderId="0" xfId="60" applyFont="1" applyFill="1" applyBorder="1" applyAlignment="1">
      <alignment horizontal="left" vertical="center" wrapText="1"/>
      <protection/>
    </xf>
    <xf numFmtId="0" fontId="38" fillId="0" borderId="40" xfId="60" applyFont="1" applyFill="1" applyBorder="1" applyAlignment="1">
      <alignment horizontal="center" vertical="center"/>
      <protection/>
    </xf>
    <xf numFmtId="0" fontId="38" fillId="0" borderId="85" xfId="60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left" vertical="center" shrinkToFit="1"/>
    </xf>
    <xf numFmtId="49" fontId="3" fillId="0" borderId="0" xfId="60" applyNumberFormat="1" applyFont="1" applyFill="1" applyBorder="1" applyAlignment="1">
      <alignment horizontal="right" vertical="center"/>
      <protection/>
    </xf>
    <xf numFmtId="0" fontId="38" fillId="0" borderId="0" xfId="60" applyFont="1" applyFill="1" applyBorder="1" applyAlignment="1">
      <alignment horizontal="center" vertical="center"/>
      <protection/>
    </xf>
    <xf numFmtId="0" fontId="38" fillId="0" borderId="50" xfId="60" applyFont="1" applyFill="1" applyBorder="1" applyAlignment="1">
      <alignment horizontal="center" vertical="center"/>
      <protection/>
    </xf>
    <xf numFmtId="0" fontId="38" fillId="0" borderId="17" xfId="60" applyFont="1" applyFill="1" applyBorder="1" applyAlignment="1">
      <alignment horizontal="center" vertical="center"/>
      <protection/>
    </xf>
    <xf numFmtId="0" fontId="38" fillId="0" borderId="65" xfId="60" applyFont="1" applyFill="1" applyBorder="1" applyAlignment="1">
      <alignment horizontal="center" vertical="center"/>
      <protection/>
    </xf>
    <xf numFmtId="0" fontId="38" fillId="0" borderId="48" xfId="60" applyFont="1" applyFill="1" applyBorder="1" applyAlignment="1">
      <alignment horizontal="center" vertical="center"/>
      <protection/>
    </xf>
    <xf numFmtId="0" fontId="38" fillId="0" borderId="20" xfId="60" applyFont="1" applyFill="1" applyBorder="1" applyAlignment="1">
      <alignment horizontal="center" vertical="center"/>
      <protection/>
    </xf>
    <xf numFmtId="0" fontId="11" fillId="0" borderId="105" xfId="60" applyFont="1" applyFill="1" applyBorder="1" applyAlignment="1">
      <alignment horizontal="center" vertical="center" shrinkToFit="1"/>
      <protection/>
    </xf>
    <xf numFmtId="0" fontId="5" fillId="0" borderId="0" xfId="60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5" fillId="0" borderId="0" xfId="60" applyFont="1" applyFill="1" applyBorder="1" applyAlignment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 patternType="solid">
          <bgColor indexed="9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solid">
          <bgColor indexed="9"/>
        </patternFill>
      </fill>
    </dxf>
    <dxf/>
    <dxf>
      <font>
        <color rgb="FFFFFFFF"/>
      </font>
      <fill>
        <patternFill patternType="solid">
          <bgColor rgb="FFFFFFFF"/>
        </patternFill>
      </fill>
      <border/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X13"/>
  <sheetViews>
    <sheetView view="pageBreakPreview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9.00390625" defaultRowHeight="13.5"/>
  <cols>
    <col min="1" max="24" width="5.625" style="8" customWidth="1"/>
  </cols>
  <sheetData>
    <row r="1" spans="1:24" ht="45.75" customHeight="1">
      <c r="A1" s="349" t="s">
        <v>92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  <c r="U1" s="349"/>
      <c r="V1" s="349"/>
      <c r="W1" s="349"/>
      <c r="X1" s="349"/>
    </row>
    <row r="2" ht="5.25" customHeight="1" thickBot="1"/>
    <row r="3" spans="1:24" ht="39" customHeight="1" thickTop="1">
      <c r="A3" s="336" t="s">
        <v>78</v>
      </c>
      <c r="B3" s="338" t="s">
        <v>124</v>
      </c>
      <c r="C3" s="335" t="s">
        <v>3</v>
      </c>
      <c r="D3" s="335"/>
      <c r="E3" s="335" t="s">
        <v>9</v>
      </c>
      <c r="F3" s="335"/>
      <c r="G3" s="335" t="s">
        <v>25</v>
      </c>
      <c r="H3" s="335"/>
      <c r="I3" s="335" t="s">
        <v>69</v>
      </c>
      <c r="J3" s="335"/>
      <c r="K3" s="335" t="s">
        <v>58</v>
      </c>
      <c r="L3" s="335"/>
      <c r="M3" s="335" t="s">
        <v>7</v>
      </c>
      <c r="N3" s="335"/>
      <c r="O3" s="335" t="s">
        <v>23</v>
      </c>
      <c r="P3" s="335"/>
      <c r="Q3" s="335" t="s">
        <v>38</v>
      </c>
      <c r="R3" s="335"/>
      <c r="S3" s="335" t="s">
        <v>49</v>
      </c>
      <c r="T3" s="335"/>
      <c r="U3" s="335" t="s">
        <v>138</v>
      </c>
      <c r="V3" s="335"/>
      <c r="W3" s="335" t="s">
        <v>70</v>
      </c>
      <c r="X3" s="340"/>
    </row>
    <row r="4" spans="1:24" ht="39" customHeight="1" thickBot="1">
      <c r="A4" s="337"/>
      <c r="B4" s="339"/>
      <c r="C4" s="341">
        <v>1</v>
      </c>
      <c r="D4" s="341"/>
      <c r="E4" s="341">
        <v>6</v>
      </c>
      <c r="F4" s="341"/>
      <c r="G4" s="341">
        <v>8</v>
      </c>
      <c r="H4" s="341"/>
      <c r="I4" s="341">
        <v>5</v>
      </c>
      <c r="J4" s="341"/>
      <c r="K4" s="341">
        <v>4</v>
      </c>
      <c r="L4" s="341"/>
      <c r="M4" s="341">
        <v>6</v>
      </c>
      <c r="N4" s="341"/>
      <c r="O4" s="341">
        <v>5</v>
      </c>
      <c r="P4" s="341"/>
      <c r="Q4" s="341">
        <v>4</v>
      </c>
      <c r="R4" s="341"/>
      <c r="S4" s="341">
        <v>8</v>
      </c>
      <c r="T4" s="341"/>
      <c r="U4" s="341">
        <v>1</v>
      </c>
      <c r="V4" s="341"/>
      <c r="W4" s="341">
        <f>SUM(C4:V4)</f>
        <v>48</v>
      </c>
      <c r="X4" s="347"/>
    </row>
    <row r="5" spans="1:24" ht="39" customHeight="1" thickTop="1">
      <c r="A5" s="342" t="s">
        <v>125</v>
      </c>
      <c r="B5" s="125" t="s">
        <v>126</v>
      </c>
      <c r="C5" s="344"/>
      <c r="D5" s="125"/>
      <c r="E5" s="344"/>
      <c r="F5" s="125"/>
      <c r="G5" s="344">
        <v>2</v>
      </c>
      <c r="H5" s="125">
        <v>1</v>
      </c>
      <c r="I5" s="344"/>
      <c r="J5" s="125"/>
      <c r="K5" s="344">
        <v>1</v>
      </c>
      <c r="L5" s="125"/>
      <c r="M5" s="344"/>
      <c r="N5" s="125"/>
      <c r="O5" s="344"/>
      <c r="P5" s="125"/>
      <c r="Q5" s="344">
        <v>1</v>
      </c>
      <c r="R5" s="125"/>
      <c r="S5" s="344">
        <v>2</v>
      </c>
      <c r="T5" s="125">
        <v>1</v>
      </c>
      <c r="U5" s="344"/>
      <c r="V5" s="125"/>
      <c r="W5" s="344">
        <f>C5+E5+G5+I5+K5+M5+O5+Q5+S5+U5</f>
        <v>6</v>
      </c>
      <c r="X5" s="126">
        <f>D5+F5+H5+J5+L5+N5+P5+R5+T5+V5</f>
        <v>2</v>
      </c>
    </row>
    <row r="6" spans="1:24" ht="39" customHeight="1" thickBot="1">
      <c r="A6" s="343"/>
      <c r="B6" s="127" t="s">
        <v>127</v>
      </c>
      <c r="C6" s="345"/>
      <c r="D6" s="127"/>
      <c r="E6" s="345"/>
      <c r="F6" s="127"/>
      <c r="G6" s="345"/>
      <c r="H6" s="127">
        <v>1</v>
      </c>
      <c r="I6" s="345"/>
      <c r="J6" s="127"/>
      <c r="K6" s="345"/>
      <c r="L6" s="127"/>
      <c r="M6" s="345"/>
      <c r="N6" s="127"/>
      <c r="O6" s="345"/>
      <c r="P6" s="127"/>
      <c r="Q6" s="345"/>
      <c r="R6" s="127"/>
      <c r="S6" s="345"/>
      <c r="T6" s="127">
        <v>1</v>
      </c>
      <c r="U6" s="345"/>
      <c r="V6" s="127"/>
      <c r="W6" s="345"/>
      <c r="X6" s="128">
        <f>D6+F6+H6+J6+L6+N6+P6+R6+T6+V6</f>
        <v>2</v>
      </c>
    </row>
    <row r="7" spans="1:24" ht="39" customHeight="1" thickTop="1">
      <c r="A7" s="348" t="s">
        <v>128</v>
      </c>
      <c r="B7" s="129" t="s">
        <v>129</v>
      </c>
      <c r="C7" s="346"/>
      <c r="D7" s="129"/>
      <c r="E7" s="346"/>
      <c r="F7" s="129"/>
      <c r="G7" s="346">
        <v>2</v>
      </c>
      <c r="H7" s="129">
        <v>1</v>
      </c>
      <c r="I7" s="346"/>
      <c r="J7" s="129"/>
      <c r="K7" s="346">
        <v>1</v>
      </c>
      <c r="L7" s="129"/>
      <c r="M7" s="346"/>
      <c r="N7" s="129"/>
      <c r="O7" s="346"/>
      <c r="P7" s="129"/>
      <c r="Q7" s="346">
        <v>1</v>
      </c>
      <c r="R7" s="129"/>
      <c r="S7" s="346">
        <v>2</v>
      </c>
      <c r="T7" s="129">
        <v>1</v>
      </c>
      <c r="U7" s="346"/>
      <c r="V7" s="129"/>
      <c r="W7" s="346">
        <f>C7+E7+G7+I7+K7+M7+O7+Q7+S7+U7</f>
        <v>6</v>
      </c>
      <c r="X7" s="130">
        <f aca="true" t="shared" si="0" ref="X7:X12">D7+F7+H7+J7+L7+N7+P7+R7+T7+V7</f>
        <v>2</v>
      </c>
    </row>
    <row r="8" spans="1:24" ht="39" customHeight="1" thickBot="1">
      <c r="A8" s="348"/>
      <c r="B8" s="131" t="s">
        <v>130</v>
      </c>
      <c r="C8" s="346"/>
      <c r="D8" s="131"/>
      <c r="E8" s="346"/>
      <c r="F8" s="131"/>
      <c r="G8" s="346"/>
      <c r="H8" s="131">
        <v>1</v>
      </c>
      <c r="I8" s="346"/>
      <c r="J8" s="131"/>
      <c r="K8" s="346"/>
      <c r="L8" s="131"/>
      <c r="M8" s="346"/>
      <c r="N8" s="131"/>
      <c r="O8" s="346"/>
      <c r="P8" s="131"/>
      <c r="Q8" s="346"/>
      <c r="R8" s="131"/>
      <c r="S8" s="346"/>
      <c r="T8" s="131">
        <v>1</v>
      </c>
      <c r="U8" s="346"/>
      <c r="V8" s="131"/>
      <c r="W8" s="346"/>
      <c r="X8" s="132">
        <f t="shared" si="0"/>
        <v>2</v>
      </c>
    </row>
    <row r="9" spans="1:24" ht="39" customHeight="1" thickTop="1">
      <c r="A9" s="342" t="s">
        <v>131</v>
      </c>
      <c r="B9" s="125" t="s">
        <v>132</v>
      </c>
      <c r="C9" s="344"/>
      <c r="D9" s="125"/>
      <c r="E9" s="344"/>
      <c r="F9" s="125"/>
      <c r="G9" s="344">
        <v>2</v>
      </c>
      <c r="H9" s="125">
        <v>1</v>
      </c>
      <c r="I9" s="344"/>
      <c r="J9" s="125"/>
      <c r="K9" s="344">
        <v>1</v>
      </c>
      <c r="L9" s="125"/>
      <c r="M9" s="344"/>
      <c r="N9" s="125"/>
      <c r="O9" s="344"/>
      <c r="P9" s="125"/>
      <c r="Q9" s="344">
        <v>1</v>
      </c>
      <c r="R9" s="125"/>
      <c r="S9" s="344">
        <v>2</v>
      </c>
      <c r="T9" s="125">
        <v>1</v>
      </c>
      <c r="U9" s="344"/>
      <c r="V9" s="125"/>
      <c r="W9" s="344">
        <f>C9+E9+G9+I9+K9+M9+O9+Q9+S9+U9</f>
        <v>6</v>
      </c>
      <c r="X9" s="126">
        <f t="shared" si="0"/>
        <v>2</v>
      </c>
    </row>
    <row r="10" spans="1:24" ht="39" customHeight="1" thickBot="1">
      <c r="A10" s="343"/>
      <c r="B10" s="127" t="s">
        <v>133</v>
      </c>
      <c r="C10" s="345"/>
      <c r="D10" s="127"/>
      <c r="E10" s="345"/>
      <c r="F10" s="127"/>
      <c r="G10" s="345"/>
      <c r="H10" s="127">
        <v>1</v>
      </c>
      <c r="I10" s="345"/>
      <c r="J10" s="127"/>
      <c r="K10" s="345"/>
      <c r="L10" s="127"/>
      <c r="M10" s="345"/>
      <c r="N10" s="127"/>
      <c r="O10" s="345"/>
      <c r="P10" s="127"/>
      <c r="Q10" s="345"/>
      <c r="R10" s="127"/>
      <c r="S10" s="345"/>
      <c r="T10" s="127">
        <v>1</v>
      </c>
      <c r="U10" s="345"/>
      <c r="V10" s="127"/>
      <c r="W10" s="345"/>
      <c r="X10" s="128">
        <f t="shared" si="0"/>
        <v>2</v>
      </c>
    </row>
    <row r="11" spans="1:24" ht="39" customHeight="1" thickTop="1">
      <c r="A11" s="348" t="s">
        <v>134</v>
      </c>
      <c r="B11" s="129" t="s">
        <v>135</v>
      </c>
      <c r="C11" s="346"/>
      <c r="D11" s="129"/>
      <c r="E11" s="346"/>
      <c r="F11" s="129"/>
      <c r="G11" s="346">
        <v>2</v>
      </c>
      <c r="H11" s="129">
        <v>1</v>
      </c>
      <c r="I11" s="346"/>
      <c r="J11" s="129"/>
      <c r="K11" s="346">
        <v>1</v>
      </c>
      <c r="L11" s="129"/>
      <c r="M11" s="346"/>
      <c r="N11" s="129"/>
      <c r="O11" s="346"/>
      <c r="P11" s="129"/>
      <c r="Q11" s="346">
        <v>1</v>
      </c>
      <c r="R11" s="129"/>
      <c r="S11" s="346">
        <v>2</v>
      </c>
      <c r="T11" s="129">
        <v>1</v>
      </c>
      <c r="U11" s="346"/>
      <c r="V11" s="129"/>
      <c r="W11" s="346">
        <f>C11+E11+G11+I11+K11+M11+O11+Q11+S11+U11</f>
        <v>6</v>
      </c>
      <c r="X11" s="130">
        <f t="shared" si="0"/>
        <v>2</v>
      </c>
    </row>
    <row r="12" spans="1:24" ht="39" customHeight="1" thickBot="1">
      <c r="A12" s="343"/>
      <c r="B12" s="127" t="s">
        <v>136</v>
      </c>
      <c r="C12" s="345"/>
      <c r="D12" s="127"/>
      <c r="E12" s="345"/>
      <c r="F12" s="127"/>
      <c r="G12" s="345"/>
      <c r="H12" s="127">
        <v>1</v>
      </c>
      <c r="I12" s="345"/>
      <c r="J12" s="127"/>
      <c r="K12" s="345"/>
      <c r="L12" s="127"/>
      <c r="M12" s="345"/>
      <c r="N12" s="127"/>
      <c r="O12" s="345"/>
      <c r="P12" s="127"/>
      <c r="Q12" s="345"/>
      <c r="R12" s="127"/>
      <c r="S12" s="345"/>
      <c r="T12" s="127">
        <v>1</v>
      </c>
      <c r="U12" s="345"/>
      <c r="V12" s="127"/>
      <c r="W12" s="345"/>
      <c r="X12" s="128">
        <f t="shared" si="0"/>
        <v>2</v>
      </c>
    </row>
    <row r="13" spans="1:24" ht="22.5" thickBot="1" thickTop="1">
      <c r="A13" s="351"/>
      <c r="B13" s="352"/>
      <c r="C13" s="345">
        <f>SUM(C5:C12)</f>
        <v>0</v>
      </c>
      <c r="D13" s="345"/>
      <c r="E13" s="345">
        <f>SUM(E5:E12)</f>
        <v>0</v>
      </c>
      <c r="F13" s="345"/>
      <c r="G13" s="345">
        <f>SUM(G5:G12)</f>
        <v>8</v>
      </c>
      <c r="H13" s="345"/>
      <c r="I13" s="345">
        <f>SUM(I5:I12)</f>
        <v>0</v>
      </c>
      <c r="J13" s="345"/>
      <c r="K13" s="345">
        <f>SUM(K5:K12)</f>
        <v>4</v>
      </c>
      <c r="L13" s="345"/>
      <c r="M13" s="345">
        <f>SUM(M5:M12)</f>
        <v>0</v>
      </c>
      <c r="N13" s="345"/>
      <c r="O13" s="345">
        <f>SUM(O5:O12)</f>
        <v>0</v>
      </c>
      <c r="P13" s="345"/>
      <c r="Q13" s="345">
        <f>SUM(Q5:Q12)</f>
        <v>4</v>
      </c>
      <c r="R13" s="345"/>
      <c r="S13" s="345">
        <f>SUM(S5:S12)</f>
        <v>8</v>
      </c>
      <c r="T13" s="345"/>
      <c r="U13" s="345">
        <f>SUM(U5:U12)</f>
        <v>0</v>
      </c>
      <c r="V13" s="345"/>
      <c r="W13" s="345">
        <f>SUM(W5:W12)</f>
        <v>24</v>
      </c>
      <c r="X13" s="350"/>
    </row>
    <row r="14" ht="14.25" thickTop="1"/>
  </sheetData>
  <sheetProtection/>
  <mergeCells count="85">
    <mergeCell ref="C13:D13"/>
    <mergeCell ref="U11:U12"/>
    <mergeCell ref="A1:X1"/>
    <mergeCell ref="S13:T13"/>
    <mergeCell ref="U13:V13"/>
    <mergeCell ref="W13:X13"/>
    <mergeCell ref="A13:B13"/>
    <mergeCell ref="K13:L13"/>
    <mergeCell ref="M13:N13"/>
    <mergeCell ref="O13:P13"/>
    <mergeCell ref="Q13:R13"/>
    <mergeCell ref="E13:F13"/>
    <mergeCell ref="G13:H13"/>
    <mergeCell ref="I13:J13"/>
    <mergeCell ref="Q11:Q12"/>
    <mergeCell ref="W11:W12"/>
    <mergeCell ref="I11:I12"/>
    <mergeCell ref="K11:K12"/>
    <mergeCell ref="M11:M12"/>
    <mergeCell ref="O11:O12"/>
    <mergeCell ref="S11:S12"/>
    <mergeCell ref="Q9:Q10"/>
    <mergeCell ref="S9:S10"/>
    <mergeCell ref="A11:A12"/>
    <mergeCell ref="C11:C12"/>
    <mergeCell ref="E11:E12"/>
    <mergeCell ref="G11:G12"/>
    <mergeCell ref="U9:U10"/>
    <mergeCell ref="W9:W10"/>
    <mergeCell ref="A9:A10"/>
    <mergeCell ref="C9:C10"/>
    <mergeCell ref="E9:E10"/>
    <mergeCell ref="G9:G10"/>
    <mergeCell ref="I9:I10"/>
    <mergeCell ref="K9:K10"/>
    <mergeCell ref="M9:M10"/>
    <mergeCell ref="O9:O10"/>
    <mergeCell ref="A7:A8"/>
    <mergeCell ref="C7:C8"/>
    <mergeCell ref="E7:E8"/>
    <mergeCell ref="G7:G8"/>
    <mergeCell ref="U5:U6"/>
    <mergeCell ref="W5:W6"/>
    <mergeCell ref="M7:M8"/>
    <mergeCell ref="O7:O8"/>
    <mergeCell ref="Q7:Q8"/>
    <mergeCell ref="S7:S8"/>
    <mergeCell ref="I7:I8"/>
    <mergeCell ref="K7:K8"/>
    <mergeCell ref="U4:V4"/>
    <mergeCell ref="W4:X4"/>
    <mergeCell ref="I5:I6"/>
    <mergeCell ref="K5:K6"/>
    <mergeCell ref="M5:M6"/>
    <mergeCell ref="O5:O6"/>
    <mergeCell ref="U7:U8"/>
    <mergeCell ref="W7:W8"/>
    <mergeCell ref="Q4:R4"/>
    <mergeCell ref="S4:T4"/>
    <mergeCell ref="A5:A6"/>
    <mergeCell ref="C5:C6"/>
    <mergeCell ref="E5:E6"/>
    <mergeCell ref="G5:G6"/>
    <mergeCell ref="Q5:Q6"/>
    <mergeCell ref="S5:S6"/>
    <mergeCell ref="O3:P3"/>
    <mergeCell ref="Q3:R3"/>
    <mergeCell ref="W3:X3"/>
    <mergeCell ref="C4:D4"/>
    <mergeCell ref="E4:F4"/>
    <mergeCell ref="G4:H4"/>
    <mergeCell ref="I4:J4"/>
    <mergeCell ref="K4:L4"/>
    <mergeCell ref="M4:N4"/>
    <mergeCell ref="O4:P4"/>
    <mergeCell ref="S3:T3"/>
    <mergeCell ref="U3:V3"/>
    <mergeCell ref="A3:A4"/>
    <mergeCell ref="B3:B4"/>
    <mergeCell ref="C3:D3"/>
    <mergeCell ref="E3:F3"/>
    <mergeCell ref="G3:H3"/>
    <mergeCell ref="I3:J3"/>
    <mergeCell ref="K3:L3"/>
    <mergeCell ref="M3:N3"/>
  </mergeCells>
  <printOptions/>
  <pageMargins left="0.75" right="0.75" top="1" bottom="1" header="0.512" footer="0.51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1:P31"/>
  <sheetViews>
    <sheetView view="pageBreakPreview" zoomScale="70"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:IV16384"/>
    </sheetView>
  </sheetViews>
  <sheetFormatPr defaultColWidth="9.00390625" defaultRowHeight="13.5"/>
  <cols>
    <col min="1" max="1" width="4.00390625" style="208" customWidth="1"/>
    <col min="2" max="3" width="3.625" style="208" customWidth="1"/>
    <col min="4" max="4" width="6.00390625" style="208" customWidth="1"/>
    <col min="5" max="5" width="24.625" style="5" customWidth="1"/>
    <col min="6" max="6" width="1.625" style="5" customWidth="1"/>
    <col min="7" max="7" width="6.125" style="5" customWidth="1"/>
    <col min="8" max="8" width="1.625" style="5" customWidth="1"/>
    <col min="9" max="9" width="4.00390625" style="208" customWidth="1"/>
    <col min="10" max="11" width="3.625" style="208" customWidth="1"/>
    <col min="12" max="12" width="6.00390625" style="208" customWidth="1"/>
    <col min="13" max="13" width="24.625" style="5" customWidth="1"/>
    <col min="14" max="14" width="1.625" style="5" customWidth="1"/>
    <col min="15" max="15" width="6.125" style="5" customWidth="1"/>
    <col min="16" max="16" width="1.625" style="5" customWidth="1"/>
    <col min="17" max="16384" width="9.00390625" style="208" customWidth="1"/>
  </cols>
  <sheetData>
    <row r="1" spans="2:16" ht="30" customHeight="1">
      <c r="B1" s="356" t="s">
        <v>93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</row>
    <row r="2" spans="5:16" ht="17.25">
      <c r="E2" s="208"/>
      <c r="F2" s="1"/>
      <c r="G2" s="1"/>
      <c r="H2" s="1"/>
      <c r="M2" s="208"/>
      <c r="N2" s="1"/>
      <c r="O2" s="1"/>
      <c r="P2" s="1"/>
    </row>
    <row r="3" spans="2:16" ht="18" thickBot="1">
      <c r="B3" s="208" t="s">
        <v>67</v>
      </c>
      <c r="E3" s="208"/>
      <c r="F3" s="1"/>
      <c r="G3" s="1"/>
      <c r="H3" s="1"/>
      <c r="M3" s="208"/>
      <c r="N3" s="1"/>
      <c r="O3" s="1"/>
      <c r="P3" s="1"/>
    </row>
    <row r="4" spans="2:16" ht="49.5" customHeight="1">
      <c r="B4" s="51" t="s">
        <v>68</v>
      </c>
      <c r="C4" s="52" t="s">
        <v>77</v>
      </c>
      <c r="D4" s="52" t="s">
        <v>79</v>
      </c>
      <c r="E4" s="53" t="s">
        <v>80</v>
      </c>
      <c r="F4" s="353" t="s">
        <v>2</v>
      </c>
      <c r="G4" s="354"/>
      <c r="H4" s="355"/>
      <c r="J4" s="217" t="s">
        <v>68</v>
      </c>
      <c r="K4" s="218" t="s">
        <v>77</v>
      </c>
      <c r="L4" s="218" t="s">
        <v>79</v>
      </c>
      <c r="M4" s="53" t="s">
        <v>80</v>
      </c>
      <c r="N4" s="353" t="s">
        <v>2</v>
      </c>
      <c r="O4" s="354"/>
      <c r="P4" s="355"/>
    </row>
    <row r="5" spans="2:16" ht="33.75" customHeight="1">
      <c r="B5" s="358" t="s">
        <v>119</v>
      </c>
      <c r="C5" s="199"/>
      <c r="D5" s="200" t="e">
        <f>VLOOKUP($C5,'出場校データ'!$A$5:$F$52,2,FALSE)</f>
        <v>#N/A</v>
      </c>
      <c r="E5" s="200" t="e">
        <f>VLOOKUP($C5,'出場校データ'!$A$5:$F$52,3,FALSE)</f>
        <v>#N/A</v>
      </c>
      <c r="F5" s="47" t="s">
        <v>4</v>
      </c>
      <c r="G5" s="201" t="e">
        <f>VLOOKUP($C5,'出場校データ'!$A$5:$F$52,5,FALSE)</f>
        <v>#N/A</v>
      </c>
      <c r="H5" s="54" t="s">
        <v>6</v>
      </c>
      <c r="J5" s="358" t="s">
        <v>118</v>
      </c>
      <c r="K5" s="199"/>
      <c r="L5" s="200" t="e">
        <f>VLOOKUP($K5,'出場校データ'!$A$5:$F$52,2,FALSE)</f>
        <v>#N/A</v>
      </c>
      <c r="M5" s="200" t="e">
        <f>VLOOKUP($K5,'出場校データ'!$A$5:$F$52,3,FALSE)</f>
        <v>#N/A</v>
      </c>
      <c r="N5" s="47" t="s">
        <v>4</v>
      </c>
      <c r="O5" s="201" t="e">
        <f>VLOOKUP($K5,'出場校データ'!$A$5:$F$52,5,FALSE)</f>
        <v>#N/A</v>
      </c>
      <c r="P5" s="54" t="s">
        <v>6</v>
      </c>
    </row>
    <row r="6" spans="2:16" ht="33.75" customHeight="1">
      <c r="B6" s="358"/>
      <c r="C6" s="199"/>
      <c r="D6" s="200" t="e">
        <f>VLOOKUP($C6,'出場校データ'!$A$5:$F$52,2,FALSE)</f>
        <v>#N/A</v>
      </c>
      <c r="E6" s="200" t="e">
        <f>VLOOKUP($C6,'出場校データ'!$A$5:$F$52,3,FALSE)</f>
        <v>#N/A</v>
      </c>
      <c r="F6" s="47" t="s">
        <v>4</v>
      </c>
      <c r="G6" s="201" t="e">
        <f>VLOOKUP($C6,'出場校データ'!$A$5:$F$52,5,FALSE)</f>
        <v>#N/A</v>
      </c>
      <c r="H6" s="54" t="s">
        <v>6</v>
      </c>
      <c r="J6" s="358"/>
      <c r="K6" s="199"/>
      <c r="L6" s="200" t="e">
        <f>VLOOKUP($K6,'出場校データ'!$A$5:$F$52,2,FALSE)</f>
        <v>#N/A</v>
      </c>
      <c r="M6" s="200" t="e">
        <f>VLOOKUP($K6,'出場校データ'!$A$5:$F$52,3,FALSE)</f>
        <v>#N/A</v>
      </c>
      <c r="N6" s="47" t="s">
        <v>4</v>
      </c>
      <c r="O6" s="201" t="e">
        <f>VLOOKUP($K6,'出場校データ'!$A$5:$F$52,5,FALSE)</f>
        <v>#N/A</v>
      </c>
      <c r="P6" s="54" t="s">
        <v>6</v>
      </c>
    </row>
    <row r="7" spans="2:16" ht="33.75" customHeight="1">
      <c r="B7" s="358"/>
      <c r="C7" s="199"/>
      <c r="D7" s="200" t="e">
        <f>VLOOKUP($C7,'出場校データ'!$A$5:$F$52,2,FALSE)</f>
        <v>#N/A</v>
      </c>
      <c r="E7" s="200" t="e">
        <f>VLOOKUP($C7,'出場校データ'!$A$5:$F$52,3,FALSE)</f>
        <v>#N/A</v>
      </c>
      <c r="F7" s="47" t="s">
        <v>4</v>
      </c>
      <c r="G7" s="201" t="e">
        <f>VLOOKUP($C7,'出場校データ'!$A$5:$F$52,5,FALSE)</f>
        <v>#N/A</v>
      </c>
      <c r="H7" s="54" t="s">
        <v>6</v>
      </c>
      <c r="J7" s="358"/>
      <c r="K7" s="199"/>
      <c r="L7" s="200" t="e">
        <f>VLOOKUP($K7,'出場校データ'!$A$5:$F$52,2,FALSE)</f>
        <v>#N/A</v>
      </c>
      <c r="M7" s="200" t="e">
        <f>VLOOKUP($K7,'出場校データ'!$A$5:$F$52,3,FALSE)</f>
        <v>#N/A</v>
      </c>
      <c r="N7" s="47" t="s">
        <v>4</v>
      </c>
      <c r="O7" s="201" t="e">
        <f>VLOOKUP($K7,'出場校データ'!$A$5:$F$52,5,FALSE)</f>
        <v>#N/A</v>
      </c>
      <c r="P7" s="54" t="s">
        <v>6</v>
      </c>
    </row>
    <row r="8" spans="2:16" ht="33.75" customHeight="1">
      <c r="B8" s="358"/>
      <c r="C8" s="199"/>
      <c r="D8" s="200" t="e">
        <f>VLOOKUP($C8,'出場校データ'!$A$5:$F$52,2,FALSE)</f>
        <v>#N/A</v>
      </c>
      <c r="E8" s="200" t="e">
        <f>VLOOKUP($C8,'出場校データ'!$A$5:$F$52,3,FALSE)</f>
        <v>#N/A</v>
      </c>
      <c r="F8" s="47" t="s">
        <v>4</v>
      </c>
      <c r="G8" s="201" t="e">
        <f>VLOOKUP($C8,'出場校データ'!$A$5:$F$52,5,FALSE)</f>
        <v>#N/A</v>
      </c>
      <c r="H8" s="54" t="s">
        <v>6</v>
      </c>
      <c r="J8" s="358"/>
      <c r="K8" s="199"/>
      <c r="L8" s="200" t="e">
        <f>VLOOKUP($K8,'出場校データ'!$A$5:$F$52,2,FALSE)</f>
        <v>#N/A</v>
      </c>
      <c r="M8" s="200" t="e">
        <f>VLOOKUP($K8,'出場校データ'!$A$5:$F$52,3,FALSE)</f>
        <v>#N/A</v>
      </c>
      <c r="N8" s="47" t="s">
        <v>4</v>
      </c>
      <c r="O8" s="201" t="e">
        <f>VLOOKUP($K8,'出場校データ'!$A$5:$F$52,5,FALSE)</f>
        <v>#N/A</v>
      </c>
      <c r="P8" s="54" t="s">
        <v>6</v>
      </c>
    </row>
    <row r="9" spans="2:16" ht="33.75" customHeight="1">
      <c r="B9" s="358"/>
      <c r="C9" s="199"/>
      <c r="D9" s="200" t="e">
        <f>VLOOKUP($C9,'出場校データ'!$A$5:$F$52,2,FALSE)</f>
        <v>#N/A</v>
      </c>
      <c r="E9" s="200" t="e">
        <f>VLOOKUP($C9,'出場校データ'!$A$5:$F$52,3,FALSE)</f>
        <v>#N/A</v>
      </c>
      <c r="F9" s="47" t="s">
        <v>4</v>
      </c>
      <c r="G9" s="201" t="e">
        <f>VLOOKUP($C9,'出場校データ'!$A$5:$F$52,5,FALSE)</f>
        <v>#N/A</v>
      </c>
      <c r="H9" s="54" t="s">
        <v>6</v>
      </c>
      <c r="J9" s="358"/>
      <c r="K9" s="199"/>
      <c r="L9" s="200" t="e">
        <f>VLOOKUP($K9,'出場校データ'!$A$5:$F$52,2,FALSE)</f>
        <v>#N/A</v>
      </c>
      <c r="M9" s="200" t="e">
        <f>VLOOKUP($K9,'出場校データ'!$A$5:$F$52,3,FALSE)</f>
        <v>#N/A</v>
      </c>
      <c r="N9" s="47" t="s">
        <v>4</v>
      </c>
      <c r="O9" s="201" t="e">
        <f>VLOOKUP($K9,'出場校データ'!$A$5:$F$52,5,FALSE)</f>
        <v>#N/A</v>
      </c>
      <c r="P9" s="54" t="s">
        <v>6</v>
      </c>
    </row>
    <row r="10" spans="2:16" ht="33.75" customHeight="1">
      <c r="B10" s="358"/>
      <c r="C10" s="199"/>
      <c r="D10" s="200" t="e">
        <f>VLOOKUP($C10,'出場校データ'!$A$5:$F$52,2,FALSE)</f>
        <v>#N/A</v>
      </c>
      <c r="E10" s="200" t="e">
        <f>VLOOKUP($C10,'出場校データ'!$A$5:$F$52,3,FALSE)</f>
        <v>#N/A</v>
      </c>
      <c r="F10" s="47" t="s">
        <v>4</v>
      </c>
      <c r="G10" s="201" t="e">
        <f>VLOOKUP($C10,'出場校データ'!$A$5:$F$52,5,FALSE)</f>
        <v>#N/A</v>
      </c>
      <c r="H10" s="54" t="s">
        <v>6</v>
      </c>
      <c r="J10" s="358"/>
      <c r="K10" s="199"/>
      <c r="L10" s="200" t="e">
        <f>VLOOKUP($K10,'出場校データ'!$A$5:$F$52,2,FALSE)</f>
        <v>#N/A</v>
      </c>
      <c r="M10" s="200" t="e">
        <f>VLOOKUP($K10,'出場校データ'!$A$5:$F$52,3,FALSE)</f>
        <v>#N/A</v>
      </c>
      <c r="N10" s="47" t="s">
        <v>4</v>
      </c>
      <c r="O10" s="201" t="e">
        <f>VLOOKUP($K10,'出場校データ'!$A$5:$F$52,5,FALSE)</f>
        <v>#N/A</v>
      </c>
      <c r="P10" s="54" t="s">
        <v>6</v>
      </c>
    </row>
    <row r="11" spans="2:16" ht="33.75" customHeight="1">
      <c r="B11" s="358"/>
      <c r="C11" s="199"/>
      <c r="D11" s="200" t="e">
        <f>VLOOKUP($C11,'出場校データ'!$A$5:$F$52,2,FALSE)</f>
        <v>#N/A</v>
      </c>
      <c r="E11" s="200" t="e">
        <f>VLOOKUP($C11,'出場校データ'!$A$5:$F$52,3,FALSE)</f>
        <v>#N/A</v>
      </c>
      <c r="F11" s="47" t="s">
        <v>4</v>
      </c>
      <c r="G11" s="201" t="e">
        <f>VLOOKUP($C11,'出場校データ'!$A$5:$F$52,5,FALSE)</f>
        <v>#N/A</v>
      </c>
      <c r="H11" s="54" t="s">
        <v>6</v>
      </c>
      <c r="J11" s="358"/>
      <c r="K11" s="199"/>
      <c r="L11" s="200" t="e">
        <f>VLOOKUP($K11,'出場校データ'!$A$5:$F$52,2,FALSE)</f>
        <v>#N/A</v>
      </c>
      <c r="M11" s="200" t="e">
        <f>VLOOKUP($K11,'出場校データ'!$A$5:$F$52,3,FALSE)</f>
        <v>#N/A</v>
      </c>
      <c r="N11" s="47" t="s">
        <v>4</v>
      </c>
      <c r="O11" s="201" t="e">
        <f>VLOOKUP($K11,'出場校データ'!$A$5:$F$52,5,FALSE)</f>
        <v>#N/A</v>
      </c>
      <c r="P11" s="54" t="s">
        <v>6</v>
      </c>
    </row>
    <row r="12" spans="2:16" ht="33.75" customHeight="1">
      <c r="B12" s="358"/>
      <c r="C12" s="199"/>
      <c r="D12" s="200" t="e">
        <f>VLOOKUP($C12,'出場校データ'!$A$5:$F$52,2,FALSE)</f>
        <v>#N/A</v>
      </c>
      <c r="E12" s="200" t="e">
        <f>VLOOKUP($C12,'出場校データ'!$A$5:$F$52,3,FALSE)</f>
        <v>#N/A</v>
      </c>
      <c r="F12" s="47" t="s">
        <v>4</v>
      </c>
      <c r="G12" s="201" t="e">
        <f>VLOOKUP($C12,'出場校データ'!$A$5:$F$52,5,FALSE)</f>
        <v>#N/A</v>
      </c>
      <c r="H12" s="54" t="s">
        <v>6</v>
      </c>
      <c r="J12" s="358"/>
      <c r="K12" s="199"/>
      <c r="L12" s="200" t="e">
        <f>VLOOKUP($K12,'出場校データ'!$A$5:$F$52,2,FALSE)</f>
        <v>#N/A</v>
      </c>
      <c r="M12" s="200" t="e">
        <f>VLOOKUP($K12,'出場校データ'!$A$5:$F$52,3,FALSE)</f>
        <v>#N/A</v>
      </c>
      <c r="N12" s="47" t="s">
        <v>4</v>
      </c>
      <c r="O12" s="201" t="e">
        <f>VLOOKUP($K12,'出場校データ'!$A$5:$F$52,5,FALSE)</f>
        <v>#N/A</v>
      </c>
      <c r="P12" s="54" t="s">
        <v>6</v>
      </c>
    </row>
    <row r="13" spans="2:16" ht="33.75" customHeight="1">
      <c r="B13" s="358"/>
      <c r="C13" s="199"/>
      <c r="D13" s="200" t="e">
        <f>VLOOKUP($C13,'出場校データ'!$A$5:$F$52,2,FALSE)</f>
        <v>#N/A</v>
      </c>
      <c r="E13" s="200" t="e">
        <f>VLOOKUP($C13,'出場校データ'!$A$5:$F$52,3,FALSE)</f>
        <v>#N/A</v>
      </c>
      <c r="F13" s="47" t="s">
        <v>4</v>
      </c>
      <c r="G13" s="201" t="e">
        <f>VLOOKUP($C13,'出場校データ'!$A$5:$F$52,5,FALSE)</f>
        <v>#N/A</v>
      </c>
      <c r="H13" s="54" t="s">
        <v>6</v>
      </c>
      <c r="J13" s="358"/>
      <c r="K13" s="199"/>
      <c r="L13" s="200" t="e">
        <f>VLOOKUP($K13,'出場校データ'!$A$5:$F$52,2,FALSE)</f>
        <v>#N/A</v>
      </c>
      <c r="M13" s="200" t="e">
        <f>VLOOKUP($K13,'出場校データ'!$A$5:$F$52,3,FALSE)</f>
        <v>#N/A</v>
      </c>
      <c r="N13" s="47" t="s">
        <v>4</v>
      </c>
      <c r="O13" s="201" t="e">
        <f>VLOOKUP($K13,'出場校データ'!$A$5:$F$52,5,FALSE)</f>
        <v>#N/A</v>
      </c>
      <c r="P13" s="54" t="s">
        <v>6</v>
      </c>
    </row>
    <row r="14" spans="2:16" ht="33.75" customHeight="1">
      <c r="B14" s="358"/>
      <c r="C14" s="209"/>
      <c r="D14" s="210" t="e">
        <f>VLOOKUP($C14,'出場校データ'!$A$5:$F$52,2,FALSE)</f>
        <v>#N/A</v>
      </c>
      <c r="E14" s="210" t="e">
        <f>VLOOKUP($C14,'出場校データ'!$A$5:$F$52,3,FALSE)</f>
        <v>#N/A</v>
      </c>
      <c r="F14" s="211" t="s">
        <v>4</v>
      </c>
      <c r="G14" s="212" t="e">
        <f>VLOOKUP($C14,'出場校データ'!$A$5:$F$52,5,FALSE)</f>
        <v>#N/A</v>
      </c>
      <c r="H14" s="213" t="s">
        <v>6</v>
      </c>
      <c r="J14" s="358"/>
      <c r="K14" s="199"/>
      <c r="L14" s="200" t="e">
        <f>VLOOKUP($K14,'出場校データ'!$A$5:$F$52,2,FALSE)</f>
        <v>#N/A</v>
      </c>
      <c r="M14" s="200" t="e">
        <f>VLOOKUP($K14,'出場校データ'!$A$5:$F$52,3,FALSE)</f>
        <v>#N/A</v>
      </c>
      <c r="N14" s="47" t="s">
        <v>4</v>
      </c>
      <c r="O14" s="201" t="e">
        <f>VLOOKUP($K14,'出場校データ'!$A$5:$F$52,5,FALSE)</f>
        <v>#N/A</v>
      </c>
      <c r="P14" s="54" t="s">
        <v>6</v>
      </c>
    </row>
    <row r="15" spans="2:16" ht="33.75" customHeight="1">
      <c r="B15" s="358"/>
      <c r="C15" s="199"/>
      <c r="D15" s="200" t="e">
        <f>VLOOKUP($C15,'出場校データ'!$A$5:$F$52,2,FALSE)</f>
        <v>#N/A</v>
      </c>
      <c r="E15" s="200" t="e">
        <f>VLOOKUP($C15,'出場校データ'!$A$5:$F$52,3,FALSE)</f>
        <v>#N/A</v>
      </c>
      <c r="F15" s="47" t="s">
        <v>4</v>
      </c>
      <c r="G15" s="201" t="e">
        <f>VLOOKUP($C15,'出場校データ'!$A$5:$F$52,5,FALSE)</f>
        <v>#N/A</v>
      </c>
      <c r="H15" s="54" t="s">
        <v>6</v>
      </c>
      <c r="J15" s="358"/>
      <c r="K15" s="199"/>
      <c r="L15" s="200" t="e">
        <f>VLOOKUP($K15,'出場校データ'!$A$5:$F$52,2,FALSE)</f>
        <v>#N/A</v>
      </c>
      <c r="M15" s="200" t="e">
        <f>VLOOKUP($K15,'出場校データ'!$A$5:$F$52,3,FALSE)</f>
        <v>#N/A</v>
      </c>
      <c r="N15" s="47" t="s">
        <v>4</v>
      </c>
      <c r="O15" s="201" t="e">
        <f>VLOOKUP($K15,'出場校データ'!$A$5:$F$52,5,FALSE)</f>
        <v>#N/A</v>
      </c>
      <c r="P15" s="54" t="s">
        <v>6</v>
      </c>
    </row>
    <row r="16" spans="2:16" ht="33.75" customHeight="1" thickBot="1">
      <c r="B16" s="360"/>
      <c r="C16" s="214"/>
      <c r="D16" s="215" t="e">
        <f>VLOOKUP($C16,'出場校データ'!$A$5:$F$52,2,FALSE)</f>
        <v>#N/A</v>
      </c>
      <c r="E16" s="215" t="e">
        <f>VLOOKUP($C16,'出場校データ'!$A$5:$F$52,3,FALSE)</f>
        <v>#N/A</v>
      </c>
      <c r="F16" s="58" t="s">
        <v>4</v>
      </c>
      <c r="G16" s="216" t="e">
        <f>VLOOKUP($C16,'出場校データ'!$A$5:$F$52,5,FALSE)</f>
        <v>#N/A</v>
      </c>
      <c r="H16" s="59" t="s">
        <v>6</v>
      </c>
      <c r="J16" s="359"/>
      <c r="K16" s="205"/>
      <c r="L16" s="206" t="e">
        <f>VLOOKUP($K16,'出場校データ'!$A$5:$F$52,2,FALSE)</f>
        <v>#N/A</v>
      </c>
      <c r="M16" s="206" t="e">
        <f>VLOOKUP($K16,'出場校データ'!$A$5:$F$52,3,FALSE)</f>
        <v>#N/A</v>
      </c>
      <c r="N16" s="56" t="s">
        <v>4</v>
      </c>
      <c r="O16" s="207" t="e">
        <f>VLOOKUP($K16,'出場校データ'!$A$5:$F$52,5,FALSE)</f>
        <v>#N/A</v>
      </c>
      <c r="P16" s="57" t="s">
        <v>6</v>
      </c>
    </row>
    <row r="17" spans="2:16" ht="33.75" customHeight="1">
      <c r="B17" s="357" t="s">
        <v>122</v>
      </c>
      <c r="C17" s="202"/>
      <c r="D17" s="203" t="e">
        <f>VLOOKUP($C17,'出場校データ'!$A$5:$F$52,2,FALSE)</f>
        <v>#N/A</v>
      </c>
      <c r="E17" s="203" t="e">
        <f>VLOOKUP($C17,'出場校データ'!$A$5:$F$52,3,FALSE)</f>
        <v>#N/A</v>
      </c>
      <c r="F17" s="61" t="s">
        <v>4</v>
      </c>
      <c r="G17" s="204" t="e">
        <f>VLOOKUP($C17,'出場校データ'!$A$5:$F$52,5,FALSE)</f>
        <v>#N/A</v>
      </c>
      <c r="H17" s="62" t="s">
        <v>6</v>
      </c>
      <c r="J17" s="357" t="s">
        <v>123</v>
      </c>
      <c r="K17" s="202"/>
      <c r="L17" s="203" t="e">
        <f>VLOOKUP($K17,'出場校データ'!$A$5:$F$52,2,FALSE)</f>
        <v>#N/A</v>
      </c>
      <c r="M17" s="203" t="e">
        <f>VLOOKUP($K17,'出場校データ'!$A$5:$F$52,3,FALSE)</f>
        <v>#N/A</v>
      </c>
      <c r="N17" s="61" t="s">
        <v>4</v>
      </c>
      <c r="O17" s="204" t="e">
        <f>VLOOKUP($K17,'出場校データ'!$A$5:$F$52,5,FALSE)</f>
        <v>#N/A</v>
      </c>
      <c r="P17" s="62" t="s">
        <v>6</v>
      </c>
    </row>
    <row r="18" spans="2:16" ht="33.75" customHeight="1">
      <c r="B18" s="358"/>
      <c r="C18" s="199"/>
      <c r="D18" s="200" t="e">
        <f>VLOOKUP($C18,'出場校データ'!$A$5:$F$52,2,FALSE)</f>
        <v>#N/A</v>
      </c>
      <c r="E18" s="200" t="e">
        <f>VLOOKUP($C18,'出場校データ'!$A$5:$F$52,3,FALSE)</f>
        <v>#N/A</v>
      </c>
      <c r="F18" s="47" t="s">
        <v>4</v>
      </c>
      <c r="G18" s="201" t="e">
        <f>VLOOKUP($C18,'出場校データ'!$A$5:$F$52,5,FALSE)</f>
        <v>#N/A</v>
      </c>
      <c r="H18" s="54" t="s">
        <v>6</v>
      </c>
      <c r="J18" s="358"/>
      <c r="K18" s="199"/>
      <c r="L18" s="200" t="e">
        <f>VLOOKUP($K18,'出場校データ'!$A$5:$F$52,2,FALSE)</f>
        <v>#N/A</v>
      </c>
      <c r="M18" s="200" t="e">
        <f>VLOOKUP($K18,'出場校データ'!$A$5:$F$52,3,FALSE)</f>
        <v>#N/A</v>
      </c>
      <c r="N18" s="47" t="s">
        <v>4</v>
      </c>
      <c r="O18" s="201" t="e">
        <f>VLOOKUP($K18,'出場校データ'!$A$5:$F$52,5,FALSE)</f>
        <v>#N/A</v>
      </c>
      <c r="P18" s="54" t="s">
        <v>6</v>
      </c>
    </row>
    <row r="19" spans="2:16" ht="33.75" customHeight="1">
      <c r="B19" s="358"/>
      <c r="C19" s="199"/>
      <c r="D19" s="200" t="e">
        <f>VLOOKUP($C19,'出場校データ'!$A$5:$F$52,2,FALSE)</f>
        <v>#N/A</v>
      </c>
      <c r="E19" s="200" t="e">
        <f>VLOOKUP($C19,'出場校データ'!$A$5:$F$52,3,FALSE)</f>
        <v>#N/A</v>
      </c>
      <c r="F19" s="47" t="s">
        <v>4</v>
      </c>
      <c r="G19" s="201" t="e">
        <f>VLOOKUP($C19,'出場校データ'!$A$5:$F$52,5,FALSE)</f>
        <v>#N/A</v>
      </c>
      <c r="H19" s="54" t="s">
        <v>6</v>
      </c>
      <c r="J19" s="358"/>
      <c r="K19" s="199"/>
      <c r="L19" s="200" t="e">
        <f>VLOOKUP($K19,'出場校データ'!$A$5:$F$52,2,FALSE)</f>
        <v>#N/A</v>
      </c>
      <c r="M19" s="200" t="e">
        <f>VLOOKUP($K19,'出場校データ'!$A$5:$F$52,3,FALSE)</f>
        <v>#N/A</v>
      </c>
      <c r="N19" s="47" t="s">
        <v>4</v>
      </c>
      <c r="O19" s="201" t="e">
        <f>VLOOKUP($K19,'出場校データ'!$A$5:$F$52,5,FALSE)</f>
        <v>#N/A</v>
      </c>
      <c r="P19" s="54" t="s">
        <v>6</v>
      </c>
    </row>
    <row r="20" spans="2:16" ht="33.75" customHeight="1">
      <c r="B20" s="358"/>
      <c r="C20" s="199"/>
      <c r="D20" s="200" t="e">
        <f>VLOOKUP($C20,'出場校データ'!$A$5:$F$52,2,FALSE)</f>
        <v>#N/A</v>
      </c>
      <c r="E20" s="200" t="e">
        <f>VLOOKUP($C20,'出場校データ'!$A$5:$F$52,3,FALSE)</f>
        <v>#N/A</v>
      </c>
      <c r="F20" s="47" t="s">
        <v>4</v>
      </c>
      <c r="G20" s="201" t="e">
        <f>VLOOKUP($C20,'出場校データ'!$A$5:$F$52,5,FALSE)</f>
        <v>#N/A</v>
      </c>
      <c r="H20" s="54" t="s">
        <v>6</v>
      </c>
      <c r="J20" s="358"/>
      <c r="K20" s="199"/>
      <c r="L20" s="200" t="e">
        <f>VLOOKUP($K20,'出場校データ'!$A$5:$F$52,2,FALSE)</f>
        <v>#N/A</v>
      </c>
      <c r="M20" s="200" t="e">
        <f>VLOOKUP($K20,'出場校データ'!$A$5:$F$52,3,FALSE)</f>
        <v>#N/A</v>
      </c>
      <c r="N20" s="47" t="s">
        <v>4</v>
      </c>
      <c r="O20" s="201" t="e">
        <f>VLOOKUP($K20,'出場校データ'!$A$5:$F$52,5,FALSE)</f>
        <v>#N/A</v>
      </c>
      <c r="P20" s="54" t="s">
        <v>6</v>
      </c>
    </row>
    <row r="21" spans="2:16" ht="33.75" customHeight="1">
      <c r="B21" s="358"/>
      <c r="C21" s="199"/>
      <c r="D21" s="200" t="e">
        <f>VLOOKUP($C21,'出場校データ'!$A$5:$F$52,2,FALSE)</f>
        <v>#N/A</v>
      </c>
      <c r="E21" s="200" t="e">
        <f>VLOOKUP($C21,'出場校データ'!$A$5:$F$52,3,FALSE)</f>
        <v>#N/A</v>
      </c>
      <c r="F21" s="47" t="s">
        <v>4</v>
      </c>
      <c r="G21" s="201" t="e">
        <f>VLOOKUP($C21,'出場校データ'!$A$5:$F$52,5,FALSE)</f>
        <v>#N/A</v>
      </c>
      <c r="H21" s="54" t="s">
        <v>6</v>
      </c>
      <c r="J21" s="358"/>
      <c r="K21" s="199"/>
      <c r="L21" s="200" t="e">
        <f>VLOOKUP($K21,'出場校データ'!$A$5:$F$52,2,FALSE)</f>
        <v>#N/A</v>
      </c>
      <c r="M21" s="200" t="e">
        <f>VLOOKUP($K21,'出場校データ'!$A$5:$F$52,3,FALSE)</f>
        <v>#N/A</v>
      </c>
      <c r="N21" s="47" t="s">
        <v>4</v>
      </c>
      <c r="O21" s="201" t="e">
        <f>VLOOKUP($K21,'出場校データ'!$A$5:$F$52,5,FALSE)</f>
        <v>#N/A</v>
      </c>
      <c r="P21" s="54" t="s">
        <v>6</v>
      </c>
    </row>
    <row r="22" spans="2:16" ht="33.75" customHeight="1">
      <c r="B22" s="358"/>
      <c r="C22" s="199"/>
      <c r="D22" s="200" t="e">
        <f>VLOOKUP($C22,'出場校データ'!$A$5:$F$52,2,FALSE)</f>
        <v>#N/A</v>
      </c>
      <c r="E22" s="200" t="e">
        <f>VLOOKUP($C22,'出場校データ'!$A$5:$F$52,3,FALSE)</f>
        <v>#N/A</v>
      </c>
      <c r="F22" s="47" t="s">
        <v>4</v>
      </c>
      <c r="G22" s="201" t="e">
        <f>VLOOKUP($C22,'出場校データ'!$A$5:$F$52,5,FALSE)</f>
        <v>#N/A</v>
      </c>
      <c r="H22" s="54" t="s">
        <v>6</v>
      </c>
      <c r="J22" s="358"/>
      <c r="K22" s="199"/>
      <c r="L22" s="200" t="e">
        <f>VLOOKUP($K22,'出場校データ'!$A$5:$F$52,2,FALSE)</f>
        <v>#N/A</v>
      </c>
      <c r="M22" s="200" t="e">
        <f>VLOOKUP($K22,'出場校データ'!$A$5:$F$52,3,FALSE)</f>
        <v>#N/A</v>
      </c>
      <c r="N22" s="47" t="s">
        <v>4</v>
      </c>
      <c r="O22" s="201" t="e">
        <f>VLOOKUP($K22,'出場校データ'!$A$5:$F$52,5,FALSE)</f>
        <v>#N/A</v>
      </c>
      <c r="P22" s="54" t="s">
        <v>6</v>
      </c>
    </row>
    <row r="23" spans="2:16" ht="33.75" customHeight="1">
      <c r="B23" s="358"/>
      <c r="C23" s="199"/>
      <c r="D23" s="200" t="e">
        <f>VLOOKUP($C23,'出場校データ'!$A$5:$F$52,2,FALSE)</f>
        <v>#N/A</v>
      </c>
      <c r="E23" s="200" t="e">
        <f>VLOOKUP($C23,'出場校データ'!$A$5:$F$52,3,FALSE)</f>
        <v>#N/A</v>
      </c>
      <c r="F23" s="47" t="s">
        <v>4</v>
      </c>
      <c r="G23" s="201" t="e">
        <f>VLOOKUP($C23,'出場校データ'!$A$5:$F$52,5,FALSE)</f>
        <v>#N/A</v>
      </c>
      <c r="H23" s="54" t="s">
        <v>6</v>
      </c>
      <c r="J23" s="358"/>
      <c r="K23" s="199"/>
      <c r="L23" s="200" t="e">
        <f>VLOOKUP($K23,'出場校データ'!$A$5:$F$52,2,FALSE)</f>
        <v>#N/A</v>
      </c>
      <c r="M23" s="200" t="e">
        <f>VLOOKUP($K23,'出場校データ'!$A$5:$F$52,3,FALSE)</f>
        <v>#N/A</v>
      </c>
      <c r="N23" s="47" t="s">
        <v>4</v>
      </c>
      <c r="O23" s="201" t="e">
        <f>VLOOKUP($K23,'出場校データ'!$A$5:$F$52,5,FALSE)</f>
        <v>#N/A</v>
      </c>
      <c r="P23" s="54" t="s">
        <v>6</v>
      </c>
    </row>
    <row r="24" spans="2:16" ht="33.75" customHeight="1">
      <c r="B24" s="358"/>
      <c r="C24" s="199"/>
      <c r="D24" s="200" t="e">
        <f>VLOOKUP($C24,'出場校データ'!$A$5:$F$52,2,FALSE)</f>
        <v>#N/A</v>
      </c>
      <c r="E24" s="200" t="e">
        <f>VLOOKUP($C24,'出場校データ'!$A$5:$F$52,3,FALSE)</f>
        <v>#N/A</v>
      </c>
      <c r="F24" s="47" t="s">
        <v>4</v>
      </c>
      <c r="G24" s="201" t="e">
        <f>VLOOKUP($C24,'出場校データ'!$A$5:$F$52,5,FALSE)</f>
        <v>#N/A</v>
      </c>
      <c r="H24" s="54" t="s">
        <v>6</v>
      </c>
      <c r="J24" s="358"/>
      <c r="K24" s="199"/>
      <c r="L24" s="200" t="e">
        <f>VLOOKUP($K24,'出場校データ'!$A$5:$F$52,2,FALSE)</f>
        <v>#N/A</v>
      </c>
      <c r="M24" s="200" t="e">
        <f>VLOOKUP($K24,'出場校データ'!$A$5:$F$52,3,FALSE)</f>
        <v>#N/A</v>
      </c>
      <c r="N24" s="47" t="s">
        <v>4</v>
      </c>
      <c r="O24" s="201" t="e">
        <f>VLOOKUP($K24,'出場校データ'!$A$5:$F$52,5,FALSE)</f>
        <v>#N/A</v>
      </c>
      <c r="P24" s="54" t="s">
        <v>6</v>
      </c>
    </row>
    <row r="25" spans="2:16" ht="33.75" customHeight="1">
      <c r="B25" s="358"/>
      <c r="C25" s="199"/>
      <c r="D25" s="200" t="e">
        <f>VLOOKUP($C25,'出場校データ'!$A$5:$F$52,2,FALSE)</f>
        <v>#N/A</v>
      </c>
      <c r="E25" s="200" t="e">
        <f>VLOOKUP($C25,'出場校データ'!$A$5:$F$52,3,FALSE)</f>
        <v>#N/A</v>
      </c>
      <c r="F25" s="47" t="s">
        <v>4</v>
      </c>
      <c r="G25" s="201" t="e">
        <f>VLOOKUP($C25,'出場校データ'!$A$5:$F$52,5,FALSE)</f>
        <v>#N/A</v>
      </c>
      <c r="H25" s="54" t="s">
        <v>6</v>
      </c>
      <c r="J25" s="358"/>
      <c r="K25" s="199"/>
      <c r="L25" s="200" t="e">
        <f>VLOOKUP($K25,'出場校データ'!$A$5:$F$52,2,FALSE)</f>
        <v>#N/A</v>
      </c>
      <c r="M25" s="200" t="e">
        <f>VLOOKUP($K25,'出場校データ'!$A$5:$F$52,3,FALSE)</f>
        <v>#N/A</v>
      </c>
      <c r="N25" s="47" t="s">
        <v>4</v>
      </c>
      <c r="O25" s="201" t="e">
        <f>VLOOKUP($K25,'出場校データ'!$A$5:$F$52,5,FALSE)</f>
        <v>#N/A</v>
      </c>
      <c r="P25" s="54" t="s">
        <v>6</v>
      </c>
    </row>
    <row r="26" spans="2:16" ht="33.75" customHeight="1">
      <c r="B26" s="358"/>
      <c r="C26" s="199"/>
      <c r="D26" s="200" t="e">
        <f>VLOOKUP($C26,'出場校データ'!$A$5:$F$52,2,FALSE)</f>
        <v>#N/A</v>
      </c>
      <c r="E26" s="200" t="e">
        <f>VLOOKUP($C26,'出場校データ'!$A$5:$F$52,3,FALSE)</f>
        <v>#N/A</v>
      </c>
      <c r="F26" s="47" t="s">
        <v>4</v>
      </c>
      <c r="G26" s="201" t="e">
        <f>VLOOKUP($C26,'出場校データ'!$A$5:$F$52,5,FALSE)</f>
        <v>#N/A</v>
      </c>
      <c r="H26" s="54" t="s">
        <v>6</v>
      </c>
      <c r="J26" s="358"/>
      <c r="K26" s="199"/>
      <c r="L26" s="200" t="e">
        <f>VLOOKUP($K26,'出場校データ'!$A$5:$F$52,2,FALSE)</f>
        <v>#N/A</v>
      </c>
      <c r="M26" s="200" t="e">
        <f>VLOOKUP($K26,'出場校データ'!$A$5:$F$52,3,FALSE)</f>
        <v>#N/A</v>
      </c>
      <c r="N26" s="47" t="s">
        <v>4</v>
      </c>
      <c r="O26" s="201" t="e">
        <f>VLOOKUP($K26,'出場校データ'!$A$5:$F$52,5,FALSE)</f>
        <v>#N/A</v>
      </c>
      <c r="P26" s="54" t="s">
        <v>6</v>
      </c>
    </row>
    <row r="27" spans="2:16" ht="33.75" customHeight="1">
      <c r="B27" s="358"/>
      <c r="C27" s="199"/>
      <c r="D27" s="200" t="e">
        <f>VLOOKUP($C27,'出場校データ'!$A$5:$F$52,2,FALSE)</f>
        <v>#N/A</v>
      </c>
      <c r="E27" s="200" t="e">
        <f>VLOOKUP($C27,'出場校データ'!$A$5:$F$52,3,FALSE)</f>
        <v>#N/A</v>
      </c>
      <c r="F27" s="47" t="s">
        <v>4</v>
      </c>
      <c r="G27" s="201" t="e">
        <f>VLOOKUP($C27,'出場校データ'!$A$5:$F$52,5,FALSE)</f>
        <v>#N/A</v>
      </c>
      <c r="H27" s="54" t="s">
        <v>6</v>
      </c>
      <c r="J27" s="358"/>
      <c r="K27" s="199"/>
      <c r="L27" s="200" t="e">
        <f>VLOOKUP($K27,'出場校データ'!$A$5:$F$52,2,FALSE)</f>
        <v>#N/A</v>
      </c>
      <c r="M27" s="200" t="e">
        <f>VLOOKUP($K27,'出場校データ'!$A$5:$F$52,3,FALSE)</f>
        <v>#N/A</v>
      </c>
      <c r="N27" s="47" t="s">
        <v>4</v>
      </c>
      <c r="O27" s="201" t="e">
        <f>VLOOKUP($K27,'出場校データ'!$A$5:$F$52,5,FALSE)</f>
        <v>#N/A</v>
      </c>
      <c r="P27" s="54" t="s">
        <v>6</v>
      </c>
    </row>
    <row r="28" spans="2:16" ht="33.75" customHeight="1" thickBot="1">
      <c r="B28" s="359"/>
      <c r="C28" s="205"/>
      <c r="D28" s="206" t="e">
        <f>VLOOKUP($C28,'出場校データ'!$A$5:$F$52,2,FALSE)</f>
        <v>#N/A</v>
      </c>
      <c r="E28" s="206" t="e">
        <f>VLOOKUP($C28,'出場校データ'!$A$5:$F$52,3,FALSE)</f>
        <v>#N/A</v>
      </c>
      <c r="F28" s="56" t="s">
        <v>4</v>
      </c>
      <c r="G28" s="207" t="e">
        <f>VLOOKUP($C28,'出場校データ'!$A$5:$F$52,5,FALSE)</f>
        <v>#N/A</v>
      </c>
      <c r="H28" s="57" t="s">
        <v>6</v>
      </c>
      <c r="J28" s="359"/>
      <c r="K28" s="205"/>
      <c r="L28" s="206" t="e">
        <f>VLOOKUP($K28,'出場校データ'!$A$5:$F$52,2,FALSE)</f>
        <v>#N/A</v>
      </c>
      <c r="M28" s="206" t="e">
        <f>VLOOKUP($K28,'出場校データ'!$A$5:$F$52,3,FALSE)</f>
        <v>#N/A</v>
      </c>
      <c r="N28" s="56" t="s">
        <v>4</v>
      </c>
      <c r="O28" s="207" t="e">
        <f>VLOOKUP($K28,'出場校データ'!$A$5:$F$52,5,FALSE)</f>
        <v>#N/A</v>
      </c>
      <c r="P28" s="57" t="s">
        <v>6</v>
      </c>
    </row>
    <row r="29" spans="5:16" ht="14.25">
      <c r="E29" s="4"/>
      <c r="F29" s="4"/>
      <c r="G29" s="4"/>
      <c r="H29" s="4"/>
      <c r="M29" s="4"/>
      <c r="N29" s="4"/>
      <c r="O29" s="4"/>
      <c r="P29" s="4"/>
    </row>
    <row r="30" spans="5:16" ht="14.25">
      <c r="E30" s="4"/>
      <c r="F30" s="4"/>
      <c r="G30" s="4"/>
      <c r="H30" s="4"/>
      <c r="M30" s="4"/>
      <c r="N30" s="4"/>
      <c r="O30" s="4"/>
      <c r="P30" s="4"/>
    </row>
    <row r="31" spans="5:16" ht="14.25">
      <c r="E31" s="4"/>
      <c r="F31" s="4"/>
      <c r="G31" s="4"/>
      <c r="H31" s="4"/>
      <c r="M31" s="4"/>
      <c r="N31" s="4"/>
      <c r="O31" s="4"/>
      <c r="P31" s="4"/>
    </row>
  </sheetData>
  <sheetProtection/>
  <mergeCells count="7">
    <mergeCell ref="F4:H4"/>
    <mergeCell ref="B1:P1"/>
    <mergeCell ref="N4:P4"/>
    <mergeCell ref="J17:J28"/>
    <mergeCell ref="B17:B28"/>
    <mergeCell ref="J5:J16"/>
    <mergeCell ref="B5:B16"/>
  </mergeCells>
  <conditionalFormatting sqref="F5:F28 N5:N28">
    <cfRule type="expression" priority="1" dxfId="0" stopIfTrue="1">
      <formula>ISERROR(G5)</formula>
    </cfRule>
  </conditionalFormatting>
  <conditionalFormatting sqref="D7:D28">
    <cfRule type="expression" priority="2" dxfId="33" stopIfTrue="1">
      <formula>ISERROR($D7)</formula>
    </cfRule>
  </conditionalFormatting>
  <conditionalFormatting sqref="E5:E28">
    <cfRule type="expression" priority="3" dxfId="34" stopIfTrue="1">
      <formula>ISERROR($E5)</formula>
    </cfRule>
  </conditionalFormatting>
  <conditionalFormatting sqref="G5:G28">
    <cfRule type="expression" priority="4" dxfId="34" stopIfTrue="1">
      <formula>ISERROR($G5)</formula>
    </cfRule>
  </conditionalFormatting>
  <conditionalFormatting sqref="L5:L28">
    <cfRule type="expression" priority="5" dxfId="34" stopIfTrue="1">
      <formula>ISERROR($L5)</formula>
    </cfRule>
  </conditionalFormatting>
  <conditionalFormatting sqref="M5:M28">
    <cfRule type="expression" priority="6" dxfId="34" stopIfTrue="1">
      <formula>ISERROR($M5)</formula>
    </cfRule>
  </conditionalFormatting>
  <conditionalFormatting sqref="O5:O28">
    <cfRule type="expression" priority="7" dxfId="34" stopIfTrue="1">
      <formula>ISERROR($O5)</formula>
    </cfRule>
  </conditionalFormatting>
  <conditionalFormatting sqref="D5:D6">
    <cfRule type="expression" priority="8" dxfId="34" stopIfTrue="1">
      <formula>ISERROR($D5)</formula>
    </cfRule>
  </conditionalFormatting>
  <conditionalFormatting sqref="H5:H28 P5:P28">
    <cfRule type="expression" priority="9" dxfId="33" stopIfTrue="1">
      <formula>ISERROR(H5)</formula>
    </cfRule>
  </conditionalFormatting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B1:R31"/>
  <sheetViews>
    <sheetView view="pageBreakPreview" zoomScale="60" zoomScalePageLayoutView="0" workbookViewId="0" topLeftCell="A1">
      <pane ySplit="1" topLeftCell="A2" activePane="bottomLeft" state="frozen"/>
      <selection pane="topLeft" activeCell="A1" sqref="A1"/>
      <selection pane="bottomLeft" activeCell="F7" sqref="F7"/>
    </sheetView>
  </sheetViews>
  <sheetFormatPr defaultColWidth="9.00390625" defaultRowHeight="13.5"/>
  <cols>
    <col min="1" max="1" width="2.125" style="0" customWidth="1"/>
    <col min="2" max="4" width="3.625" style="0" customWidth="1"/>
    <col min="5" max="5" width="5.625" style="0" customWidth="1"/>
    <col min="6" max="6" width="22.375" style="5" customWidth="1"/>
    <col min="7" max="7" width="1.625" style="5" customWidth="1"/>
    <col min="8" max="8" width="7.625" style="5" customWidth="1"/>
    <col min="9" max="9" width="1.625" style="5" customWidth="1"/>
    <col min="10" max="10" width="4.00390625" style="0" customWidth="1"/>
    <col min="11" max="13" width="3.625" style="0" customWidth="1"/>
    <col min="14" max="14" width="5.625" style="0" customWidth="1"/>
    <col min="15" max="15" width="22.375" style="5" customWidth="1"/>
    <col min="16" max="16" width="1.625" style="5" customWidth="1"/>
    <col min="17" max="17" width="7.625" style="5" customWidth="1"/>
    <col min="18" max="18" width="1.625" style="5" customWidth="1"/>
  </cols>
  <sheetData>
    <row r="1" spans="2:18" ht="30" customHeight="1">
      <c r="B1" s="361" t="s">
        <v>94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</row>
    <row r="2" spans="2:18" ht="17.25">
      <c r="B2" s="9" t="s">
        <v>71</v>
      </c>
      <c r="F2"/>
      <c r="G2" s="1"/>
      <c r="H2" s="1"/>
      <c r="I2" s="1"/>
      <c r="O2"/>
      <c r="P2" s="1"/>
      <c r="Q2" s="1"/>
      <c r="R2" s="1"/>
    </row>
    <row r="3" spans="2:18" ht="18" thickBot="1">
      <c r="B3" t="s">
        <v>72</v>
      </c>
      <c r="F3"/>
      <c r="G3" s="1"/>
      <c r="H3" s="1"/>
      <c r="I3" s="1"/>
      <c r="O3"/>
      <c r="P3" s="1"/>
      <c r="Q3" s="1"/>
      <c r="R3" s="1"/>
    </row>
    <row r="4" spans="2:18" ht="45.75" customHeight="1" thickBot="1">
      <c r="B4" s="73" t="s">
        <v>73</v>
      </c>
      <c r="C4" s="74" t="s">
        <v>74</v>
      </c>
      <c r="D4" s="74" t="s">
        <v>77</v>
      </c>
      <c r="E4" s="74" t="s">
        <v>79</v>
      </c>
      <c r="F4" s="75" t="s">
        <v>1</v>
      </c>
      <c r="G4" s="368" t="s">
        <v>2</v>
      </c>
      <c r="H4" s="369"/>
      <c r="I4" s="370"/>
      <c r="K4" s="73" t="s">
        <v>68</v>
      </c>
      <c r="L4" s="74" t="s">
        <v>75</v>
      </c>
      <c r="M4" s="74" t="s">
        <v>77</v>
      </c>
      <c r="N4" s="74" t="s">
        <v>79</v>
      </c>
      <c r="O4" s="75" t="s">
        <v>1</v>
      </c>
      <c r="P4" s="368" t="s">
        <v>2</v>
      </c>
      <c r="Q4" s="369"/>
      <c r="R4" s="370"/>
    </row>
    <row r="5" spans="2:18" ht="33" customHeight="1">
      <c r="B5" s="357" t="s">
        <v>119</v>
      </c>
      <c r="C5" s="362" t="s">
        <v>84</v>
      </c>
      <c r="D5" s="60"/>
      <c r="E5" s="67" t="e">
        <f>VLOOKUP($D5,'出場校データ'!$A$5:$F$52,2,FALSE)</f>
        <v>#N/A</v>
      </c>
      <c r="F5" s="68" t="e">
        <f>VLOOKUP($D5,'出場校データ'!$A$5:$F$52,3,FALSE)</f>
        <v>#N/A</v>
      </c>
      <c r="G5" s="61" t="s">
        <v>81</v>
      </c>
      <c r="H5" s="69" t="e">
        <f>VLOOKUP($D5,'出場校データ'!$A$5:$F$52,5,FALSE)</f>
        <v>#N/A</v>
      </c>
      <c r="I5" s="62" t="s">
        <v>82</v>
      </c>
      <c r="K5" s="365" t="s">
        <v>118</v>
      </c>
      <c r="L5" s="366" t="s">
        <v>105</v>
      </c>
      <c r="M5" s="45"/>
      <c r="N5" s="63" t="e">
        <f>VLOOKUP($M5,'出場校データ'!$A$5:$F$52,2,FALSE)</f>
        <v>#N/A</v>
      </c>
      <c r="O5" s="64" t="e">
        <f>VLOOKUP($M5,'出場校データ'!$A$5:$F$52,3,FALSE)</f>
        <v>#N/A</v>
      </c>
      <c r="P5" s="65" t="s">
        <v>81</v>
      </c>
      <c r="Q5" s="66" t="e">
        <f>VLOOKUP($M5,'出場校データ'!$A$5:$F$52,5,FALSE)</f>
        <v>#N/A</v>
      </c>
      <c r="R5" s="76" t="s">
        <v>82</v>
      </c>
    </row>
    <row r="6" spans="2:18" ht="33" customHeight="1">
      <c r="B6" s="358"/>
      <c r="C6" s="363"/>
      <c r="D6" s="6"/>
      <c r="E6" s="49" t="e">
        <f>VLOOKUP($D6,'出場校データ'!$A$5:$F$52,2,FALSE)</f>
        <v>#N/A</v>
      </c>
      <c r="F6" s="48" t="e">
        <f>VLOOKUP($D6,'出場校データ'!$A$5:$F$52,3,FALSE)</f>
        <v>#N/A</v>
      </c>
      <c r="G6" s="47" t="s">
        <v>81</v>
      </c>
      <c r="H6" s="50" t="e">
        <f>VLOOKUP($D6,'出場校データ'!$A$5:$F$52,5,FALSE)</f>
        <v>#N/A</v>
      </c>
      <c r="I6" s="54" t="s">
        <v>82</v>
      </c>
      <c r="K6" s="358"/>
      <c r="L6" s="363"/>
      <c r="M6" s="6"/>
      <c r="N6" s="49" t="e">
        <f>VLOOKUP($M6,'出場校データ'!$A$5:$F$52,2,FALSE)</f>
        <v>#N/A</v>
      </c>
      <c r="O6" s="48" t="e">
        <f>VLOOKUP($M6,'出場校データ'!$A$5:$F$52,3,FALSE)</f>
        <v>#N/A</v>
      </c>
      <c r="P6" s="47" t="s">
        <v>81</v>
      </c>
      <c r="Q6" s="50" t="e">
        <f>VLOOKUP($M6,'出場校データ'!$A$5:$F$52,5,FALSE)</f>
        <v>#N/A</v>
      </c>
      <c r="R6" s="54" t="s">
        <v>82</v>
      </c>
    </row>
    <row r="7" spans="2:18" ht="33" customHeight="1">
      <c r="B7" s="358"/>
      <c r="C7" s="363"/>
      <c r="D7" s="6"/>
      <c r="E7" s="49" t="e">
        <f>VLOOKUP($D7,'出場校データ'!$A$5:$F$52,2,FALSE)</f>
        <v>#N/A</v>
      </c>
      <c r="F7" s="48" t="e">
        <f>VLOOKUP($D7,'出場校データ'!$A$5:$F$52,3,FALSE)</f>
        <v>#N/A</v>
      </c>
      <c r="G7" s="47" t="s">
        <v>81</v>
      </c>
      <c r="H7" s="50" t="e">
        <f>VLOOKUP($D7,'出場校データ'!$A$5:$F$52,5,FALSE)</f>
        <v>#N/A</v>
      </c>
      <c r="I7" s="54" t="s">
        <v>82</v>
      </c>
      <c r="K7" s="358"/>
      <c r="L7" s="363"/>
      <c r="M7" s="6"/>
      <c r="N7" s="49" t="e">
        <f>VLOOKUP($M7,'出場校データ'!$A$5:$F$52,2,FALSE)</f>
        <v>#N/A</v>
      </c>
      <c r="O7" s="48" t="e">
        <f>VLOOKUP($M7,'出場校データ'!$A$5:$F$52,3,FALSE)</f>
        <v>#N/A</v>
      </c>
      <c r="P7" s="47" t="s">
        <v>81</v>
      </c>
      <c r="Q7" s="50" t="e">
        <f>VLOOKUP($M7,'出場校データ'!$A$5:$F$52,5,FALSE)</f>
        <v>#N/A</v>
      </c>
      <c r="R7" s="54" t="s">
        <v>82</v>
      </c>
    </row>
    <row r="8" spans="2:18" ht="33" customHeight="1">
      <c r="B8" s="358"/>
      <c r="C8" s="363"/>
      <c r="D8" s="6"/>
      <c r="E8" s="49" t="e">
        <f>VLOOKUP($D8,'出場校データ'!$A$5:$F$52,2,FALSE)</f>
        <v>#N/A</v>
      </c>
      <c r="F8" s="48" t="e">
        <f>VLOOKUP($D8,'出場校データ'!$A$5:$F$52,3,FALSE)</f>
        <v>#N/A</v>
      </c>
      <c r="G8" s="47" t="s">
        <v>81</v>
      </c>
      <c r="H8" s="50" t="e">
        <f>VLOOKUP($D8,'出場校データ'!$A$5:$F$52,5,FALSE)</f>
        <v>#N/A</v>
      </c>
      <c r="I8" s="54" t="s">
        <v>82</v>
      </c>
      <c r="K8" s="358"/>
      <c r="L8" s="363"/>
      <c r="M8" s="6"/>
      <c r="N8" s="49" t="e">
        <f>VLOOKUP($M8,'出場校データ'!$A$5:$F$52,2,FALSE)</f>
        <v>#N/A</v>
      </c>
      <c r="O8" s="48" t="e">
        <f>VLOOKUP($M8,'出場校データ'!$A$5:$F$52,3,FALSE)</f>
        <v>#N/A</v>
      </c>
      <c r="P8" s="47" t="s">
        <v>81</v>
      </c>
      <c r="Q8" s="50" t="e">
        <f>VLOOKUP($M8,'出場校データ'!$A$5:$F$52,5,FALSE)</f>
        <v>#N/A</v>
      </c>
      <c r="R8" s="54" t="s">
        <v>82</v>
      </c>
    </row>
    <row r="9" spans="2:18" ht="33" customHeight="1">
      <c r="B9" s="358"/>
      <c r="C9" s="363"/>
      <c r="D9" s="6"/>
      <c r="E9" s="49" t="e">
        <f>VLOOKUP($D9,'出場校データ'!$A$5:$F$52,2,FALSE)</f>
        <v>#N/A</v>
      </c>
      <c r="F9" s="48" t="e">
        <f>VLOOKUP($D9,'出場校データ'!$A$5:$F$52,3,FALSE)</f>
        <v>#N/A</v>
      </c>
      <c r="G9" s="47" t="s">
        <v>81</v>
      </c>
      <c r="H9" s="50" t="e">
        <f>VLOOKUP($D9,'出場校データ'!$A$5:$F$52,5,FALSE)</f>
        <v>#N/A</v>
      </c>
      <c r="I9" s="54" t="s">
        <v>82</v>
      </c>
      <c r="K9" s="358"/>
      <c r="L9" s="363"/>
      <c r="M9" s="6"/>
      <c r="N9" s="49" t="e">
        <f>VLOOKUP($M9,'出場校データ'!$A$5:$F$52,2,FALSE)</f>
        <v>#N/A</v>
      </c>
      <c r="O9" s="48" t="e">
        <f>VLOOKUP($M9,'出場校データ'!$A$5:$F$52,3,FALSE)</f>
        <v>#N/A</v>
      </c>
      <c r="P9" s="47" t="s">
        <v>81</v>
      </c>
      <c r="Q9" s="50" t="e">
        <f>VLOOKUP($M9,'出場校データ'!$A$5:$F$52,5,FALSE)</f>
        <v>#N/A</v>
      </c>
      <c r="R9" s="54" t="s">
        <v>82</v>
      </c>
    </row>
    <row r="10" spans="2:18" ht="33" customHeight="1" thickBot="1">
      <c r="B10" s="358"/>
      <c r="C10" s="367"/>
      <c r="D10" s="7"/>
      <c r="E10" s="77" t="e">
        <f>VLOOKUP($D10,'出場校データ'!$A$5:$F$52,2,FALSE)</f>
        <v>#N/A</v>
      </c>
      <c r="F10" s="78" t="e">
        <f>VLOOKUP($D10,'出場校データ'!$A$5:$F$52,3,FALSE)</f>
        <v>#N/A</v>
      </c>
      <c r="G10" s="58" t="s">
        <v>81</v>
      </c>
      <c r="H10" s="79" t="e">
        <f>VLOOKUP($D10,'出場校データ'!$A$5:$F$52,5,FALSE)</f>
        <v>#N/A</v>
      </c>
      <c r="I10" s="59" t="s">
        <v>82</v>
      </c>
      <c r="K10" s="358"/>
      <c r="L10" s="367"/>
      <c r="M10" s="7"/>
      <c r="N10" s="77" t="e">
        <f>VLOOKUP($M10,'出場校データ'!$A$5:$F$52,2,FALSE)</f>
        <v>#N/A</v>
      </c>
      <c r="O10" s="78" t="e">
        <f>VLOOKUP($M10,'出場校データ'!$A$5:$F$52,3,FALSE)</f>
        <v>#N/A</v>
      </c>
      <c r="P10" s="58" t="s">
        <v>81</v>
      </c>
      <c r="Q10" s="79" t="e">
        <f>VLOOKUP($M10,'出場校データ'!$A$5:$F$52,5,FALSE)</f>
        <v>#N/A</v>
      </c>
      <c r="R10" s="59" t="s">
        <v>82</v>
      </c>
    </row>
    <row r="11" spans="2:18" ht="33" customHeight="1">
      <c r="B11" s="358"/>
      <c r="C11" s="362" t="s">
        <v>102</v>
      </c>
      <c r="D11" s="60"/>
      <c r="E11" s="67" t="e">
        <f>VLOOKUP($D11,'出場校データ'!$A$5:$F$52,2,FALSE)</f>
        <v>#N/A</v>
      </c>
      <c r="F11" s="68" t="e">
        <f>VLOOKUP($D11,'出場校データ'!$A$5:$F$52,3,FALSE)</f>
        <v>#N/A</v>
      </c>
      <c r="G11" s="61" t="s">
        <v>81</v>
      </c>
      <c r="H11" s="69" t="e">
        <f>VLOOKUP($D11,'出場校データ'!$A$5:$F$52,5,FALSE)</f>
        <v>#N/A</v>
      </c>
      <c r="I11" s="62" t="s">
        <v>82</v>
      </c>
      <c r="K11" s="358"/>
      <c r="L11" s="362" t="s">
        <v>101</v>
      </c>
      <c r="M11" s="60"/>
      <c r="N11" s="67" t="e">
        <f>VLOOKUP($M11,'出場校データ'!$A$5:$F$52,2,FALSE)</f>
        <v>#N/A</v>
      </c>
      <c r="O11" s="68" t="e">
        <f>VLOOKUP($M11,'出場校データ'!$A$5:$F$52,3,FALSE)</f>
        <v>#N/A</v>
      </c>
      <c r="P11" s="61" t="s">
        <v>81</v>
      </c>
      <c r="Q11" s="69" t="e">
        <f>VLOOKUP($M11,'出場校データ'!$A$5:$F$52,5,FALSE)</f>
        <v>#N/A</v>
      </c>
      <c r="R11" s="62" t="s">
        <v>82</v>
      </c>
    </row>
    <row r="12" spans="2:18" ht="33" customHeight="1">
      <c r="B12" s="358"/>
      <c r="C12" s="363"/>
      <c r="D12" s="6"/>
      <c r="E12" s="49" t="e">
        <f>VLOOKUP($D12,'出場校データ'!$A$5:$F$52,2,FALSE)</f>
        <v>#N/A</v>
      </c>
      <c r="F12" s="48" t="e">
        <f>VLOOKUP($D12,'出場校データ'!$A$5:$F$52,3,FALSE)</f>
        <v>#N/A</v>
      </c>
      <c r="G12" s="47" t="s">
        <v>81</v>
      </c>
      <c r="H12" s="50" t="e">
        <f>VLOOKUP($D12,'出場校データ'!$A$5:$F$52,5,FALSE)</f>
        <v>#N/A</v>
      </c>
      <c r="I12" s="54" t="s">
        <v>82</v>
      </c>
      <c r="K12" s="358"/>
      <c r="L12" s="363"/>
      <c r="M12" s="6"/>
      <c r="N12" s="49" t="e">
        <f>VLOOKUP($M12,'出場校データ'!$A$5:$F$52,2,FALSE)</f>
        <v>#N/A</v>
      </c>
      <c r="O12" s="48" t="e">
        <f>VLOOKUP($M12,'出場校データ'!$A$5:$F$52,3,FALSE)</f>
        <v>#N/A</v>
      </c>
      <c r="P12" s="47" t="s">
        <v>81</v>
      </c>
      <c r="Q12" s="50" t="e">
        <f>VLOOKUP($M12,'出場校データ'!$A$5:$F$52,5,FALSE)</f>
        <v>#N/A</v>
      </c>
      <c r="R12" s="54" t="s">
        <v>82</v>
      </c>
    </row>
    <row r="13" spans="2:18" ht="33" customHeight="1">
      <c r="B13" s="358"/>
      <c r="C13" s="363"/>
      <c r="D13" s="6"/>
      <c r="E13" s="49" t="e">
        <f>VLOOKUP($D13,'出場校データ'!$A$5:$F$52,2,FALSE)</f>
        <v>#N/A</v>
      </c>
      <c r="F13" s="48" t="e">
        <f>VLOOKUP($D13,'出場校データ'!$A$5:$F$52,3,FALSE)</f>
        <v>#N/A</v>
      </c>
      <c r="G13" s="47" t="s">
        <v>81</v>
      </c>
      <c r="H13" s="50" t="e">
        <f>VLOOKUP($D13,'出場校データ'!$A$5:$F$52,5,FALSE)</f>
        <v>#N/A</v>
      </c>
      <c r="I13" s="54" t="s">
        <v>82</v>
      </c>
      <c r="K13" s="358"/>
      <c r="L13" s="363"/>
      <c r="M13" s="6"/>
      <c r="N13" s="49" t="e">
        <f>VLOOKUP($M13,'出場校データ'!$A$5:$F$52,2,FALSE)</f>
        <v>#N/A</v>
      </c>
      <c r="O13" s="48" t="e">
        <f>VLOOKUP($M13,'出場校データ'!$A$5:$F$52,3,FALSE)</f>
        <v>#N/A</v>
      </c>
      <c r="P13" s="47" t="s">
        <v>81</v>
      </c>
      <c r="Q13" s="50" t="e">
        <f>VLOOKUP($M13,'出場校データ'!$A$5:$F$52,5,FALSE)</f>
        <v>#N/A</v>
      </c>
      <c r="R13" s="54" t="s">
        <v>82</v>
      </c>
    </row>
    <row r="14" spans="2:18" ht="33" customHeight="1">
      <c r="B14" s="358"/>
      <c r="C14" s="363"/>
      <c r="D14" s="6"/>
      <c r="E14" s="49" t="e">
        <f>VLOOKUP($D14,'出場校データ'!$A$5:$F$52,2,FALSE)</f>
        <v>#N/A</v>
      </c>
      <c r="F14" s="48" t="e">
        <f>VLOOKUP($D14,'出場校データ'!$A$5:$F$52,3,FALSE)</f>
        <v>#N/A</v>
      </c>
      <c r="G14" s="47" t="s">
        <v>81</v>
      </c>
      <c r="H14" s="50" t="e">
        <f>VLOOKUP($D14,'出場校データ'!$A$5:$F$52,5,FALSE)</f>
        <v>#N/A</v>
      </c>
      <c r="I14" s="54" t="s">
        <v>82</v>
      </c>
      <c r="K14" s="358"/>
      <c r="L14" s="363"/>
      <c r="M14" s="6"/>
      <c r="N14" s="49" t="e">
        <f>VLOOKUP($M14,'出場校データ'!$A$5:$F$52,2,FALSE)</f>
        <v>#N/A</v>
      </c>
      <c r="O14" s="48" t="e">
        <f>VLOOKUP($M14,'出場校データ'!$A$5:$F$52,3,FALSE)</f>
        <v>#N/A</v>
      </c>
      <c r="P14" s="47" t="s">
        <v>81</v>
      </c>
      <c r="Q14" s="50" t="e">
        <f>VLOOKUP($M14,'出場校データ'!$A$5:$F$52,5,FALSE)</f>
        <v>#N/A</v>
      </c>
      <c r="R14" s="54" t="s">
        <v>82</v>
      </c>
    </row>
    <row r="15" spans="2:18" ht="33" customHeight="1">
      <c r="B15" s="358"/>
      <c r="C15" s="363"/>
      <c r="D15" s="6"/>
      <c r="E15" s="49" t="e">
        <f>VLOOKUP($D15,'出場校データ'!$A$5:$F$52,2,FALSE)</f>
        <v>#N/A</v>
      </c>
      <c r="F15" s="48" t="e">
        <f>VLOOKUP($D15,'出場校データ'!$A$5:$F$52,3,FALSE)</f>
        <v>#N/A</v>
      </c>
      <c r="G15" s="47" t="s">
        <v>81</v>
      </c>
      <c r="H15" s="50" t="e">
        <f>VLOOKUP($D15,'出場校データ'!$A$5:$F$52,5,FALSE)</f>
        <v>#N/A</v>
      </c>
      <c r="I15" s="54" t="s">
        <v>82</v>
      </c>
      <c r="K15" s="358"/>
      <c r="L15" s="363"/>
      <c r="M15" s="6"/>
      <c r="N15" s="49" t="e">
        <f>VLOOKUP($M15,'出場校データ'!$A$5:$F$52,2,FALSE)</f>
        <v>#N/A</v>
      </c>
      <c r="O15" s="48" t="e">
        <f>VLOOKUP($M15,'出場校データ'!$A$5:$F$52,3,FALSE)</f>
        <v>#N/A</v>
      </c>
      <c r="P15" s="47" t="s">
        <v>81</v>
      </c>
      <c r="Q15" s="50" t="e">
        <f>VLOOKUP($M15,'出場校データ'!$A$5:$F$52,5,FALSE)</f>
        <v>#N/A</v>
      </c>
      <c r="R15" s="54" t="s">
        <v>82</v>
      </c>
    </row>
    <row r="16" spans="2:18" ht="33" customHeight="1" thickBot="1">
      <c r="B16" s="359"/>
      <c r="C16" s="364"/>
      <c r="D16" s="55"/>
      <c r="E16" s="70" t="e">
        <f>VLOOKUP($D16,'出場校データ'!$A$5:$F$52,2,FALSE)</f>
        <v>#N/A</v>
      </c>
      <c r="F16" s="71" t="e">
        <f>VLOOKUP($D16,'出場校データ'!$A$5:$F$52,3,FALSE)</f>
        <v>#N/A</v>
      </c>
      <c r="G16" s="56" t="s">
        <v>81</v>
      </c>
      <c r="H16" s="72" t="e">
        <f>VLOOKUP($D16,'出場校データ'!$A$5:$F$52,5,FALSE)</f>
        <v>#N/A</v>
      </c>
      <c r="I16" s="57" t="s">
        <v>82</v>
      </c>
      <c r="K16" s="359"/>
      <c r="L16" s="364"/>
      <c r="M16" s="55"/>
      <c r="N16" s="70" t="e">
        <f>VLOOKUP($M16,'出場校データ'!$A$5:$F$52,2,FALSE)</f>
        <v>#N/A</v>
      </c>
      <c r="O16" s="71" t="e">
        <f>VLOOKUP($M16,'出場校データ'!$A$5:$F$52,3,FALSE)</f>
        <v>#N/A</v>
      </c>
      <c r="P16" s="56" t="s">
        <v>81</v>
      </c>
      <c r="Q16" s="72" t="e">
        <f>VLOOKUP($M16,'出場校データ'!$A$5:$F$52,5,FALSE)</f>
        <v>#N/A</v>
      </c>
      <c r="R16" s="57" t="s">
        <v>82</v>
      </c>
    </row>
    <row r="17" spans="2:18" ht="33" customHeight="1">
      <c r="B17" s="357" t="s">
        <v>122</v>
      </c>
      <c r="C17" s="362" t="s">
        <v>99</v>
      </c>
      <c r="D17" s="60"/>
      <c r="E17" s="67" t="e">
        <f>VLOOKUP($D17,'出場校データ'!$A$5:$F$52,2,FALSE)</f>
        <v>#N/A</v>
      </c>
      <c r="F17" s="68" t="e">
        <f>VLOOKUP($D17,'出場校データ'!$A$5:$F$52,3,FALSE)</f>
        <v>#N/A</v>
      </c>
      <c r="G17" s="61" t="s">
        <v>81</v>
      </c>
      <c r="H17" s="69" t="e">
        <f>VLOOKUP($D17,'出場校データ'!$A$5:$F$52,5,FALSE)</f>
        <v>#N/A</v>
      </c>
      <c r="I17" s="62" t="s">
        <v>82</v>
      </c>
      <c r="K17" s="357" t="s">
        <v>123</v>
      </c>
      <c r="L17" s="362" t="s">
        <v>120</v>
      </c>
      <c r="M17" s="60"/>
      <c r="N17" s="67" t="e">
        <f>VLOOKUP($M17,'出場校データ'!$A$5:$F$52,2,FALSE)</f>
        <v>#N/A</v>
      </c>
      <c r="O17" s="68" t="e">
        <f>VLOOKUP($M17,'出場校データ'!$A$5:$F$52,3,FALSE)</f>
        <v>#N/A</v>
      </c>
      <c r="P17" s="61" t="s">
        <v>81</v>
      </c>
      <c r="Q17" s="69" t="e">
        <f>VLOOKUP($M17,'出場校データ'!$A$5:$F$52,5,FALSE)</f>
        <v>#N/A</v>
      </c>
      <c r="R17" s="62" t="s">
        <v>82</v>
      </c>
    </row>
    <row r="18" spans="2:18" ht="33" customHeight="1">
      <c r="B18" s="358"/>
      <c r="C18" s="363"/>
      <c r="D18" s="6"/>
      <c r="E18" s="49" t="e">
        <f>VLOOKUP($D18,'出場校データ'!$A$5:$F$52,2,FALSE)</f>
        <v>#N/A</v>
      </c>
      <c r="F18" s="48" t="e">
        <f>VLOOKUP($D18,'出場校データ'!$A$5:$F$52,3,FALSE)</f>
        <v>#N/A</v>
      </c>
      <c r="G18" s="47" t="s">
        <v>81</v>
      </c>
      <c r="H18" s="50" t="e">
        <f>VLOOKUP($D18,'出場校データ'!$A$5:$F$52,5,FALSE)</f>
        <v>#N/A</v>
      </c>
      <c r="I18" s="54" t="s">
        <v>82</v>
      </c>
      <c r="K18" s="358"/>
      <c r="L18" s="363"/>
      <c r="M18" s="6"/>
      <c r="N18" s="49" t="e">
        <f>VLOOKUP($M18,'出場校データ'!$A$5:$F$52,2,FALSE)</f>
        <v>#N/A</v>
      </c>
      <c r="O18" s="48" t="e">
        <f>VLOOKUP($M18,'出場校データ'!$A$5:$F$52,3,FALSE)</f>
        <v>#N/A</v>
      </c>
      <c r="P18" s="47" t="s">
        <v>81</v>
      </c>
      <c r="Q18" s="50" t="e">
        <f>VLOOKUP($M18,'出場校データ'!$A$5:$F$52,5,FALSE)</f>
        <v>#N/A</v>
      </c>
      <c r="R18" s="54" t="s">
        <v>82</v>
      </c>
    </row>
    <row r="19" spans="2:18" ht="33" customHeight="1">
      <c r="B19" s="358"/>
      <c r="C19" s="363"/>
      <c r="D19" s="6"/>
      <c r="E19" s="49" t="e">
        <f>VLOOKUP($D19,'出場校データ'!$A$5:$F$52,2,FALSE)</f>
        <v>#N/A</v>
      </c>
      <c r="F19" s="48" t="e">
        <f>VLOOKUP($D19,'出場校データ'!$A$5:$F$52,3,FALSE)</f>
        <v>#N/A</v>
      </c>
      <c r="G19" s="47" t="s">
        <v>81</v>
      </c>
      <c r="H19" s="50" t="e">
        <f>VLOOKUP($D19,'出場校データ'!$A$5:$F$52,5,FALSE)</f>
        <v>#N/A</v>
      </c>
      <c r="I19" s="54" t="s">
        <v>82</v>
      </c>
      <c r="K19" s="358"/>
      <c r="L19" s="363"/>
      <c r="M19" s="6"/>
      <c r="N19" s="49" t="e">
        <f>VLOOKUP($M19,'出場校データ'!$A$5:$F$52,2,FALSE)</f>
        <v>#N/A</v>
      </c>
      <c r="O19" s="48" t="e">
        <f>VLOOKUP($M19,'出場校データ'!$A$5:$F$52,3,FALSE)</f>
        <v>#N/A</v>
      </c>
      <c r="P19" s="47" t="s">
        <v>81</v>
      </c>
      <c r="Q19" s="50" t="e">
        <f>VLOOKUP($M19,'出場校データ'!$A$5:$F$52,5,FALSE)</f>
        <v>#N/A</v>
      </c>
      <c r="R19" s="54" t="s">
        <v>82</v>
      </c>
    </row>
    <row r="20" spans="2:18" ht="33" customHeight="1">
      <c r="B20" s="358"/>
      <c r="C20" s="363"/>
      <c r="D20" s="6"/>
      <c r="E20" s="49" t="e">
        <f>VLOOKUP($D20,'出場校データ'!$A$5:$F$52,2,FALSE)</f>
        <v>#N/A</v>
      </c>
      <c r="F20" s="48" t="e">
        <f>VLOOKUP($D20,'出場校データ'!$A$5:$F$52,3,FALSE)</f>
        <v>#N/A</v>
      </c>
      <c r="G20" s="47" t="s">
        <v>81</v>
      </c>
      <c r="H20" s="50" t="e">
        <f>VLOOKUP($D20,'出場校データ'!$A$5:$F$52,5,FALSE)</f>
        <v>#N/A</v>
      </c>
      <c r="I20" s="54" t="s">
        <v>82</v>
      </c>
      <c r="K20" s="358"/>
      <c r="L20" s="363"/>
      <c r="M20" s="6"/>
      <c r="N20" s="49" t="e">
        <f>VLOOKUP($M20,'出場校データ'!$A$5:$F$52,2,FALSE)</f>
        <v>#N/A</v>
      </c>
      <c r="O20" s="48" t="e">
        <f>VLOOKUP($M20,'出場校データ'!$A$5:$F$52,3,FALSE)</f>
        <v>#N/A</v>
      </c>
      <c r="P20" s="47" t="s">
        <v>81</v>
      </c>
      <c r="Q20" s="50" t="e">
        <f>VLOOKUP($M20,'出場校データ'!$A$5:$F$52,5,FALSE)</f>
        <v>#N/A</v>
      </c>
      <c r="R20" s="54" t="s">
        <v>82</v>
      </c>
    </row>
    <row r="21" spans="2:18" ht="33" customHeight="1">
      <c r="B21" s="358"/>
      <c r="C21" s="363"/>
      <c r="D21" s="6"/>
      <c r="E21" s="49" t="e">
        <f>VLOOKUP($D21,'出場校データ'!$A$5:$F$52,2,FALSE)</f>
        <v>#N/A</v>
      </c>
      <c r="F21" s="48" t="e">
        <f>VLOOKUP($D21,'出場校データ'!$A$5:$F$52,3,FALSE)</f>
        <v>#N/A</v>
      </c>
      <c r="G21" s="47" t="s">
        <v>81</v>
      </c>
      <c r="H21" s="50" t="e">
        <f>VLOOKUP($D21,'出場校データ'!$A$5:$F$52,5,FALSE)</f>
        <v>#N/A</v>
      </c>
      <c r="I21" s="54" t="s">
        <v>82</v>
      </c>
      <c r="K21" s="358"/>
      <c r="L21" s="363"/>
      <c r="M21" s="6"/>
      <c r="N21" s="49" t="e">
        <f>VLOOKUP($M21,'出場校データ'!$A$5:$F$52,2,FALSE)</f>
        <v>#N/A</v>
      </c>
      <c r="O21" s="48" t="e">
        <f>VLOOKUP($M21,'出場校データ'!$A$5:$F$52,3,FALSE)</f>
        <v>#N/A</v>
      </c>
      <c r="P21" s="47" t="s">
        <v>81</v>
      </c>
      <c r="Q21" s="50" t="e">
        <f>VLOOKUP($M21,'出場校データ'!$A$5:$F$52,5,FALSE)</f>
        <v>#N/A</v>
      </c>
      <c r="R21" s="54" t="s">
        <v>82</v>
      </c>
    </row>
    <row r="22" spans="2:18" ht="33" customHeight="1" thickBot="1">
      <c r="B22" s="358"/>
      <c r="C22" s="367"/>
      <c r="D22" s="7"/>
      <c r="E22" s="77" t="e">
        <f>VLOOKUP($D22,'出場校データ'!$A$5:$F$52,2,FALSE)</f>
        <v>#N/A</v>
      </c>
      <c r="F22" s="78" t="e">
        <f>VLOOKUP($D22,'出場校データ'!$A$5:$F$52,3,FALSE)</f>
        <v>#N/A</v>
      </c>
      <c r="G22" s="58" t="s">
        <v>81</v>
      </c>
      <c r="H22" s="79" t="e">
        <f>VLOOKUP($D22,'出場校データ'!$A$5:$F$52,5,FALSE)</f>
        <v>#N/A</v>
      </c>
      <c r="I22" s="59" t="s">
        <v>82</v>
      </c>
      <c r="K22" s="358"/>
      <c r="L22" s="367"/>
      <c r="M22" s="7"/>
      <c r="N22" s="77" t="e">
        <f>VLOOKUP($M22,'出場校データ'!$A$5:$F$52,2,FALSE)</f>
        <v>#N/A</v>
      </c>
      <c r="O22" s="78" t="e">
        <f>VLOOKUP($M22,'出場校データ'!$A$5:$F$52,3,FALSE)</f>
        <v>#N/A</v>
      </c>
      <c r="P22" s="58" t="s">
        <v>81</v>
      </c>
      <c r="Q22" s="79" t="e">
        <f>VLOOKUP($M22,'出場校データ'!$A$5:$F$52,5,FALSE)</f>
        <v>#N/A</v>
      </c>
      <c r="R22" s="59" t="s">
        <v>82</v>
      </c>
    </row>
    <row r="23" spans="2:18" ht="33" customHeight="1">
      <c r="B23" s="358"/>
      <c r="C23" s="362" t="s">
        <v>103</v>
      </c>
      <c r="D23" s="60"/>
      <c r="E23" s="67" t="e">
        <f>VLOOKUP($D23,'出場校データ'!$A$5:$F$52,2,FALSE)</f>
        <v>#N/A</v>
      </c>
      <c r="F23" s="68" t="e">
        <f>VLOOKUP($D23,'出場校データ'!$A$5:$F$52,3,FALSE)</f>
        <v>#N/A</v>
      </c>
      <c r="G23" s="61" t="s">
        <v>81</v>
      </c>
      <c r="H23" s="69" t="e">
        <f>VLOOKUP($D23,'出場校データ'!$A$5:$F$52,5,FALSE)</f>
        <v>#N/A</v>
      </c>
      <c r="I23" s="62" t="s">
        <v>82</v>
      </c>
      <c r="K23" s="358"/>
      <c r="L23" s="362" t="s">
        <v>121</v>
      </c>
      <c r="M23" s="60"/>
      <c r="N23" s="67" t="e">
        <f>VLOOKUP($M23,'出場校データ'!$A$5:$F$52,2,FALSE)</f>
        <v>#N/A</v>
      </c>
      <c r="O23" s="68" t="e">
        <f>VLOOKUP($M23,'出場校データ'!$A$5:$F$52,3,FALSE)</f>
        <v>#N/A</v>
      </c>
      <c r="P23" s="61" t="s">
        <v>81</v>
      </c>
      <c r="Q23" s="69" t="e">
        <f>VLOOKUP($M23,'出場校データ'!$A$5:$F$52,5,FALSE)</f>
        <v>#N/A</v>
      </c>
      <c r="R23" s="62" t="s">
        <v>82</v>
      </c>
    </row>
    <row r="24" spans="2:18" ht="33" customHeight="1">
      <c r="B24" s="358"/>
      <c r="C24" s="363"/>
      <c r="D24" s="6"/>
      <c r="E24" s="49" t="e">
        <f>VLOOKUP($D24,'出場校データ'!$A$5:$F$52,2,FALSE)</f>
        <v>#N/A</v>
      </c>
      <c r="F24" s="48" t="e">
        <f>VLOOKUP($D24,'出場校データ'!$A$5:$F$52,3,FALSE)</f>
        <v>#N/A</v>
      </c>
      <c r="G24" s="47" t="s">
        <v>81</v>
      </c>
      <c r="H24" s="50" t="e">
        <f>VLOOKUP($D24,'出場校データ'!$A$5:$F$52,5,FALSE)</f>
        <v>#N/A</v>
      </c>
      <c r="I24" s="54" t="s">
        <v>82</v>
      </c>
      <c r="K24" s="358"/>
      <c r="L24" s="363"/>
      <c r="M24" s="6"/>
      <c r="N24" s="49" t="e">
        <f>VLOOKUP($M24,'出場校データ'!$A$5:$F$52,2,FALSE)</f>
        <v>#N/A</v>
      </c>
      <c r="O24" s="48" t="e">
        <f>VLOOKUP($M24,'出場校データ'!$A$5:$F$52,3,FALSE)</f>
        <v>#N/A</v>
      </c>
      <c r="P24" s="47" t="s">
        <v>81</v>
      </c>
      <c r="Q24" s="50" t="e">
        <f>VLOOKUP($M24,'出場校データ'!$A$5:$F$52,5,FALSE)</f>
        <v>#N/A</v>
      </c>
      <c r="R24" s="54" t="s">
        <v>82</v>
      </c>
    </row>
    <row r="25" spans="2:18" ht="33" customHeight="1">
      <c r="B25" s="358"/>
      <c r="C25" s="363"/>
      <c r="D25" s="6"/>
      <c r="E25" s="49" t="e">
        <f>VLOOKUP($D25,'出場校データ'!$A$5:$F$52,2,FALSE)</f>
        <v>#N/A</v>
      </c>
      <c r="F25" s="48" t="e">
        <f>VLOOKUP($D25,'出場校データ'!$A$5:$F$52,3,FALSE)</f>
        <v>#N/A</v>
      </c>
      <c r="G25" s="47" t="s">
        <v>81</v>
      </c>
      <c r="H25" s="50" t="e">
        <f>VLOOKUP($D25,'出場校データ'!$A$5:$F$52,5,FALSE)</f>
        <v>#N/A</v>
      </c>
      <c r="I25" s="54" t="s">
        <v>82</v>
      </c>
      <c r="K25" s="358"/>
      <c r="L25" s="363"/>
      <c r="M25" s="6"/>
      <c r="N25" s="49" t="e">
        <f>VLOOKUP($M25,'出場校データ'!$A$5:$F$52,2,FALSE)</f>
        <v>#N/A</v>
      </c>
      <c r="O25" s="48" t="e">
        <f>VLOOKUP($M25,'出場校データ'!$A$5:$F$52,3,FALSE)</f>
        <v>#N/A</v>
      </c>
      <c r="P25" s="47" t="s">
        <v>81</v>
      </c>
      <c r="Q25" s="50" t="e">
        <f>VLOOKUP($M25,'出場校データ'!$A$5:$F$52,5,FALSE)</f>
        <v>#N/A</v>
      </c>
      <c r="R25" s="54" t="s">
        <v>82</v>
      </c>
    </row>
    <row r="26" spans="2:18" ht="33" customHeight="1">
      <c r="B26" s="358"/>
      <c r="C26" s="363"/>
      <c r="D26" s="6"/>
      <c r="E26" s="49" t="e">
        <f>VLOOKUP($D26,'出場校データ'!$A$5:$F$52,2,FALSE)</f>
        <v>#N/A</v>
      </c>
      <c r="F26" s="48" t="e">
        <f>VLOOKUP($D26,'出場校データ'!$A$5:$F$52,3,FALSE)</f>
        <v>#N/A</v>
      </c>
      <c r="G26" s="47" t="s">
        <v>81</v>
      </c>
      <c r="H26" s="50" t="e">
        <f>VLOOKUP($D26,'出場校データ'!$A$5:$F$52,5,FALSE)</f>
        <v>#N/A</v>
      </c>
      <c r="I26" s="54" t="s">
        <v>82</v>
      </c>
      <c r="K26" s="358"/>
      <c r="L26" s="363"/>
      <c r="M26" s="6"/>
      <c r="N26" s="49" t="e">
        <f>VLOOKUP($M26,'出場校データ'!$A$5:$F$52,2,FALSE)</f>
        <v>#N/A</v>
      </c>
      <c r="O26" s="48" t="e">
        <f>VLOOKUP($M26,'出場校データ'!$A$5:$F$52,3,FALSE)</f>
        <v>#N/A</v>
      </c>
      <c r="P26" s="47" t="s">
        <v>81</v>
      </c>
      <c r="Q26" s="50" t="e">
        <f>VLOOKUP($M26,'出場校データ'!$A$5:$F$52,5,FALSE)</f>
        <v>#N/A</v>
      </c>
      <c r="R26" s="54" t="s">
        <v>82</v>
      </c>
    </row>
    <row r="27" spans="2:18" ht="33" customHeight="1">
      <c r="B27" s="358"/>
      <c r="C27" s="363"/>
      <c r="D27" s="6"/>
      <c r="E27" s="49" t="e">
        <f>VLOOKUP($D27,'出場校データ'!$A$5:$F$52,2,FALSE)</f>
        <v>#N/A</v>
      </c>
      <c r="F27" s="48" t="e">
        <f>VLOOKUP($D27,'出場校データ'!$A$5:$F$52,3,FALSE)</f>
        <v>#N/A</v>
      </c>
      <c r="G27" s="47" t="s">
        <v>81</v>
      </c>
      <c r="H27" s="50" t="e">
        <f>VLOOKUP($D27,'出場校データ'!$A$5:$F$52,5,FALSE)</f>
        <v>#N/A</v>
      </c>
      <c r="I27" s="54" t="s">
        <v>82</v>
      </c>
      <c r="K27" s="358"/>
      <c r="L27" s="363"/>
      <c r="M27" s="6"/>
      <c r="N27" s="49" t="e">
        <f>VLOOKUP($M27,'出場校データ'!$A$5:$F$52,2,FALSE)</f>
        <v>#N/A</v>
      </c>
      <c r="O27" s="48" t="e">
        <f>VLOOKUP($M27,'出場校データ'!$A$5:$F$52,3,FALSE)</f>
        <v>#N/A</v>
      </c>
      <c r="P27" s="47" t="s">
        <v>81</v>
      </c>
      <c r="Q27" s="50" t="e">
        <f>VLOOKUP($M27,'出場校データ'!$A$5:$F$52,5,FALSE)</f>
        <v>#N/A</v>
      </c>
      <c r="R27" s="54" t="s">
        <v>82</v>
      </c>
    </row>
    <row r="28" spans="2:18" ht="33" customHeight="1" thickBot="1">
      <c r="B28" s="359"/>
      <c r="C28" s="364"/>
      <c r="D28" s="55"/>
      <c r="E28" s="70" t="e">
        <f>VLOOKUP($D28,'出場校データ'!$A$5:$F$52,2,FALSE)</f>
        <v>#N/A</v>
      </c>
      <c r="F28" s="71" t="e">
        <f>VLOOKUP($D28,'出場校データ'!$A$5:$F$52,3,FALSE)</f>
        <v>#N/A</v>
      </c>
      <c r="G28" s="56" t="s">
        <v>81</v>
      </c>
      <c r="H28" s="72" t="e">
        <f>VLOOKUP($D28,'出場校データ'!$A$5:$F$52,5,FALSE)</f>
        <v>#N/A</v>
      </c>
      <c r="I28" s="57" t="s">
        <v>82</v>
      </c>
      <c r="K28" s="359"/>
      <c r="L28" s="364"/>
      <c r="M28" s="55"/>
      <c r="N28" s="70" t="e">
        <f>VLOOKUP($M28,'出場校データ'!$A$5:$F$52,2,FALSE)</f>
        <v>#N/A</v>
      </c>
      <c r="O28" s="71" t="e">
        <f>VLOOKUP($M28,'出場校データ'!$A$5:$F$52,3,FALSE)</f>
        <v>#N/A</v>
      </c>
      <c r="P28" s="56" t="s">
        <v>81</v>
      </c>
      <c r="Q28" s="72" t="e">
        <f>VLOOKUP($M28,'出場校データ'!$A$5:$F$52,5,FALSE)</f>
        <v>#N/A</v>
      </c>
      <c r="R28" s="57" t="s">
        <v>82</v>
      </c>
    </row>
    <row r="29" spans="6:18" ht="14.25">
      <c r="F29" s="4"/>
      <c r="G29" s="4"/>
      <c r="H29" s="4"/>
      <c r="I29" s="4"/>
      <c r="O29" s="4"/>
      <c r="P29" s="4"/>
      <c r="Q29" s="4"/>
      <c r="R29" s="4"/>
    </row>
    <row r="30" spans="6:18" ht="14.25">
      <c r="F30" s="4"/>
      <c r="G30" s="4"/>
      <c r="H30" s="4"/>
      <c r="I30" s="4"/>
      <c r="O30" s="4"/>
      <c r="P30" s="4"/>
      <c r="Q30" s="4"/>
      <c r="R30" s="4"/>
    </row>
    <row r="31" spans="6:18" ht="14.25">
      <c r="F31" s="4"/>
      <c r="G31" s="4"/>
      <c r="H31" s="4"/>
      <c r="I31" s="4"/>
      <c r="O31" s="4"/>
      <c r="P31" s="4"/>
      <c r="Q31" s="4"/>
      <c r="R31" s="4"/>
    </row>
  </sheetData>
  <sheetProtection/>
  <mergeCells count="15">
    <mergeCell ref="B17:B28"/>
    <mergeCell ref="C17:C22"/>
    <mergeCell ref="L23:L28"/>
    <mergeCell ref="C23:C28"/>
    <mergeCell ref="K17:K28"/>
    <mergeCell ref="L17:L22"/>
    <mergeCell ref="B1:R1"/>
    <mergeCell ref="L11:L16"/>
    <mergeCell ref="C11:C16"/>
    <mergeCell ref="K5:K16"/>
    <mergeCell ref="L5:L10"/>
    <mergeCell ref="B5:B16"/>
    <mergeCell ref="C5:C10"/>
    <mergeCell ref="P4:R4"/>
    <mergeCell ref="G4:I4"/>
  </mergeCells>
  <conditionalFormatting sqref="E5:E28">
    <cfRule type="expression" priority="1" dxfId="35" stopIfTrue="1">
      <formula>ISERROR($E5)</formula>
    </cfRule>
  </conditionalFormatting>
  <conditionalFormatting sqref="F5:F28">
    <cfRule type="expression" priority="2" dxfId="34" stopIfTrue="1">
      <formula>ISERROR($F5)</formula>
    </cfRule>
  </conditionalFormatting>
  <conditionalFormatting sqref="H5:H28">
    <cfRule type="expression" priority="3" dxfId="34" stopIfTrue="1">
      <formula>ISERROR($H5)</formula>
    </cfRule>
  </conditionalFormatting>
  <conditionalFormatting sqref="N5:N28">
    <cfRule type="expression" priority="4" dxfId="35" stopIfTrue="1">
      <formula>ISERROR($N5)</formula>
    </cfRule>
  </conditionalFormatting>
  <conditionalFormatting sqref="O5:O28">
    <cfRule type="expression" priority="5" dxfId="35" stopIfTrue="1">
      <formula>ISERROR($O5)</formula>
    </cfRule>
  </conditionalFormatting>
  <conditionalFormatting sqref="Q5:Q28">
    <cfRule type="expression" priority="6" dxfId="34" stopIfTrue="1">
      <formula>ISERROR($Q5)</formula>
    </cfRule>
  </conditionalFormatting>
  <printOptions/>
  <pageMargins left="0.75" right="0.75" top="1" bottom="1" header="0.512" footer="0.51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T31"/>
  <sheetViews>
    <sheetView view="pageBreakPreview" zoomScale="85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E5" sqref="E5"/>
    </sheetView>
  </sheetViews>
  <sheetFormatPr defaultColWidth="9.00390625" defaultRowHeight="13.5"/>
  <cols>
    <col min="1" max="1" width="3.50390625" style="208" customWidth="1"/>
    <col min="2" max="3" width="3.625" style="208" customWidth="1"/>
    <col min="4" max="4" width="7.00390625" style="208" customWidth="1"/>
    <col min="5" max="5" width="3.625" style="208" customWidth="1"/>
    <col min="6" max="6" width="5.625" style="208" customWidth="1"/>
    <col min="7" max="7" width="22.375" style="254" customWidth="1"/>
    <col min="8" max="8" width="1.625" style="254" customWidth="1"/>
    <col min="9" max="9" width="7.625" style="254" customWidth="1"/>
    <col min="10" max="10" width="1.625" style="254" customWidth="1"/>
    <col min="11" max="11" width="4.00390625" style="208" customWidth="1"/>
    <col min="12" max="13" width="3.625" style="208" customWidth="1"/>
    <col min="14" max="14" width="7.00390625" style="208" customWidth="1"/>
    <col min="15" max="15" width="3.625" style="208" customWidth="1"/>
    <col min="16" max="16" width="5.625" style="208" customWidth="1"/>
    <col min="17" max="17" width="22.375" style="254" customWidth="1"/>
    <col min="18" max="18" width="1.625" style="254" customWidth="1"/>
    <col min="19" max="19" width="7.625" style="254" customWidth="1"/>
    <col min="20" max="20" width="1.625" style="254" customWidth="1"/>
    <col min="21" max="16384" width="9.00390625" style="208" customWidth="1"/>
  </cols>
  <sheetData>
    <row r="1" spans="1:20" ht="30" customHeight="1">
      <c r="A1" s="219"/>
      <c r="B1" s="371" t="s">
        <v>95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</row>
    <row r="2" spans="2:20" ht="17.25">
      <c r="B2" s="220" t="s">
        <v>71</v>
      </c>
      <c r="G2" s="208"/>
      <c r="H2" s="226"/>
      <c r="I2" s="226"/>
      <c r="J2" s="226"/>
      <c r="Q2" s="208"/>
      <c r="R2" s="226"/>
      <c r="S2" s="226"/>
      <c r="T2" s="226"/>
    </row>
    <row r="3" spans="2:20" ht="18" thickBot="1">
      <c r="B3" s="208" t="s">
        <v>72</v>
      </c>
      <c r="G3" s="208"/>
      <c r="H3" s="226"/>
      <c r="I3" s="226"/>
      <c r="J3" s="226"/>
      <c r="Q3" s="208"/>
      <c r="R3" s="226"/>
      <c r="S3" s="226"/>
      <c r="T3" s="226"/>
    </row>
    <row r="4" spans="2:20" ht="63" customHeight="1" thickBot="1">
      <c r="B4" s="221" t="s">
        <v>68</v>
      </c>
      <c r="C4" s="222" t="s">
        <v>74</v>
      </c>
      <c r="D4" s="223" t="s">
        <v>83</v>
      </c>
      <c r="E4" s="224" t="s">
        <v>77</v>
      </c>
      <c r="F4" s="224" t="s">
        <v>79</v>
      </c>
      <c r="G4" s="227" t="s">
        <v>1</v>
      </c>
      <c r="H4" s="372" t="s">
        <v>2</v>
      </c>
      <c r="I4" s="373"/>
      <c r="J4" s="374"/>
      <c r="L4" s="221" t="s">
        <v>68</v>
      </c>
      <c r="M4" s="224" t="s">
        <v>74</v>
      </c>
      <c r="N4" s="223" t="s">
        <v>83</v>
      </c>
      <c r="O4" s="224" t="s">
        <v>77</v>
      </c>
      <c r="P4" s="224" t="s">
        <v>79</v>
      </c>
      <c r="Q4" s="227" t="s">
        <v>1</v>
      </c>
      <c r="R4" s="372" t="s">
        <v>2</v>
      </c>
      <c r="S4" s="373"/>
      <c r="T4" s="374"/>
    </row>
    <row r="5" spans="2:20" ht="38.25" customHeight="1">
      <c r="B5" s="357" t="s">
        <v>119</v>
      </c>
      <c r="C5" s="362" t="s">
        <v>84</v>
      </c>
      <c r="D5" s="197">
        <v>1</v>
      </c>
      <c r="E5" s="202"/>
      <c r="F5" s="228" t="e">
        <f>VLOOKUP($E5,'出場校データ'!$A$5:$F$52,2,FALSE)</f>
        <v>#N/A</v>
      </c>
      <c r="G5" s="229" t="e">
        <f>VLOOKUP($E5,'出場校データ'!$A$5:$F$52,3,FALSE)</f>
        <v>#N/A</v>
      </c>
      <c r="H5" s="230" t="s">
        <v>4</v>
      </c>
      <c r="I5" s="231" t="e">
        <f>VLOOKUP($E5,'出場校データ'!$A$5:$F$52,5,FALSE)</f>
        <v>#N/A</v>
      </c>
      <c r="J5" s="232" t="s">
        <v>6</v>
      </c>
      <c r="L5" s="357" t="s">
        <v>118</v>
      </c>
      <c r="M5" s="362" t="s">
        <v>105</v>
      </c>
      <c r="N5" s="197">
        <v>1</v>
      </c>
      <c r="O5" s="202"/>
      <c r="P5" s="228" t="e">
        <f>VLOOKUP($O5,'出場校データ'!$A$5:$F$52,2,FALSE)</f>
        <v>#N/A</v>
      </c>
      <c r="Q5" s="229" t="e">
        <f>VLOOKUP($O5,'出場校データ'!$A$5:$F$52,3,FALSE)</f>
        <v>#N/A</v>
      </c>
      <c r="R5" s="230" t="s">
        <v>4</v>
      </c>
      <c r="S5" s="231" t="e">
        <f>VLOOKUP($O5,'出場校データ'!$A$5:$F$52,5,FALSE)</f>
        <v>#N/A</v>
      </c>
      <c r="T5" s="232" t="s">
        <v>6</v>
      </c>
    </row>
    <row r="6" spans="2:20" ht="38.25" customHeight="1">
      <c r="B6" s="358"/>
      <c r="C6" s="363"/>
      <c r="D6" s="195">
        <v>2</v>
      </c>
      <c r="E6" s="199"/>
      <c r="F6" s="233" t="e">
        <f>VLOOKUP($E6,'出場校データ'!$A$5:$F$52,2,FALSE)</f>
        <v>#N/A</v>
      </c>
      <c r="G6" s="234" t="e">
        <f>VLOOKUP($E6,'出場校データ'!$A$5:$F$52,3,FALSE)</f>
        <v>#N/A</v>
      </c>
      <c r="H6" s="235" t="s">
        <v>4</v>
      </c>
      <c r="I6" s="236" t="e">
        <f>VLOOKUP($E6,'出場校データ'!$A$5:$F$52,5,FALSE)</f>
        <v>#N/A</v>
      </c>
      <c r="J6" s="237" t="s">
        <v>6</v>
      </c>
      <c r="L6" s="358"/>
      <c r="M6" s="363"/>
      <c r="N6" s="195">
        <v>2</v>
      </c>
      <c r="O6" s="199"/>
      <c r="P6" s="233" t="e">
        <f>VLOOKUP($O6,'出場校データ'!$A$5:$F$52,2,FALSE)</f>
        <v>#N/A</v>
      </c>
      <c r="Q6" s="234" t="e">
        <f>VLOOKUP($O6,'出場校データ'!$A$5:$F$52,3,FALSE)</f>
        <v>#N/A</v>
      </c>
      <c r="R6" s="235" t="s">
        <v>4</v>
      </c>
      <c r="S6" s="236" t="e">
        <f>VLOOKUP($O6,'出場校データ'!$A$5:$F$52,5,FALSE)</f>
        <v>#N/A</v>
      </c>
      <c r="T6" s="237" t="s">
        <v>6</v>
      </c>
    </row>
    <row r="7" spans="2:20" ht="38.25" customHeight="1">
      <c r="B7" s="358"/>
      <c r="C7" s="363"/>
      <c r="D7" s="195">
        <v>3</v>
      </c>
      <c r="E7" s="199"/>
      <c r="F7" s="233" t="e">
        <f>VLOOKUP($E7,'出場校データ'!$A$5:$F$52,2,FALSE)</f>
        <v>#N/A</v>
      </c>
      <c r="G7" s="234" t="e">
        <f>VLOOKUP($E7,'出場校データ'!$A$5:$F$52,3,FALSE)</f>
        <v>#N/A</v>
      </c>
      <c r="H7" s="235" t="s">
        <v>4</v>
      </c>
      <c r="I7" s="236" t="e">
        <f>VLOOKUP($E7,'出場校データ'!$A$5:$F$52,5,FALSE)</f>
        <v>#N/A</v>
      </c>
      <c r="J7" s="237" t="s">
        <v>6</v>
      </c>
      <c r="L7" s="358"/>
      <c r="M7" s="363"/>
      <c r="N7" s="195">
        <v>3</v>
      </c>
      <c r="O7" s="199"/>
      <c r="P7" s="233" t="e">
        <f>VLOOKUP($O7,'出場校データ'!$A$5:$F$52,2,FALSE)</f>
        <v>#N/A</v>
      </c>
      <c r="Q7" s="234" t="e">
        <f>VLOOKUP($O7,'出場校データ'!$A$5:$F$52,3,FALSE)</f>
        <v>#N/A</v>
      </c>
      <c r="R7" s="235" t="s">
        <v>4</v>
      </c>
      <c r="S7" s="236" t="e">
        <f>VLOOKUP($O7,'出場校データ'!$A$5:$F$52,5,FALSE)</f>
        <v>#N/A</v>
      </c>
      <c r="T7" s="237" t="s">
        <v>6</v>
      </c>
    </row>
    <row r="8" spans="2:20" ht="38.25" customHeight="1">
      <c r="B8" s="358"/>
      <c r="C8" s="363"/>
      <c r="D8" s="195">
        <v>4</v>
      </c>
      <c r="E8" s="199"/>
      <c r="F8" s="233" t="e">
        <f>VLOOKUP($E8,'出場校データ'!$A$5:$F$52,2,FALSE)</f>
        <v>#N/A</v>
      </c>
      <c r="G8" s="234" t="e">
        <f>VLOOKUP($E8,'出場校データ'!$A$5:$F$52,3,FALSE)</f>
        <v>#N/A</v>
      </c>
      <c r="H8" s="235" t="s">
        <v>4</v>
      </c>
      <c r="I8" s="236" t="e">
        <f>VLOOKUP($E8,'出場校データ'!$A$5:$F$52,5,FALSE)</f>
        <v>#N/A</v>
      </c>
      <c r="J8" s="237" t="s">
        <v>6</v>
      </c>
      <c r="L8" s="358"/>
      <c r="M8" s="363"/>
      <c r="N8" s="195">
        <v>4</v>
      </c>
      <c r="O8" s="199"/>
      <c r="P8" s="233" t="e">
        <f>VLOOKUP($O8,'出場校データ'!$A$5:$F$52,2,FALSE)</f>
        <v>#N/A</v>
      </c>
      <c r="Q8" s="234" t="e">
        <f>VLOOKUP($O8,'出場校データ'!$A$5:$F$52,3,FALSE)</f>
        <v>#N/A</v>
      </c>
      <c r="R8" s="235" t="s">
        <v>4</v>
      </c>
      <c r="S8" s="236" t="e">
        <f>VLOOKUP($O8,'出場校データ'!$A$5:$F$52,5,FALSE)</f>
        <v>#N/A</v>
      </c>
      <c r="T8" s="237" t="s">
        <v>6</v>
      </c>
    </row>
    <row r="9" spans="2:20" ht="38.25" customHeight="1">
      <c r="B9" s="358"/>
      <c r="C9" s="363"/>
      <c r="D9" s="195">
        <v>5</v>
      </c>
      <c r="E9" s="199"/>
      <c r="F9" s="233" t="e">
        <f>VLOOKUP($E9,'出場校データ'!$A$5:$F$52,2,FALSE)</f>
        <v>#N/A</v>
      </c>
      <c r="G9" s="234" t="e">
        <f>VLOOKUP($E9,'出場校データ'!$A$5:$F$52,3,FALSE)</f>
        <v>#N/A</v>
      </c>
      <c r="H9" s="235" t="s">
        <v>4</v>
      </c>
      <c r="I9" s="236" t="e">
        <f>VLOOKUP($E9,'出場校データ'!$A$5:$F$52,5,FALSE)</f>
        <v>#N/A</v>
      </c>
      <c r="J9" s="237" t="s">
        <v>6</v>
      </c>
      <c r="L9" s="358"/>
      <c r="M9" s="363"/>
      <c r="N9" s="195">
        <v>5</v>
      </c>
      <c r="O9" s="199"/>
      <c r="P9" s="233" t="e">
        <f>VLOOKUP($O9,'出場校データ'!$A$5:$F$52,2,FALSE)</f>
        <v>#N/A</v>
      </c>
      <c r="Q9" s="234" t="e">
        <f>VLOOKUP($O9,'出場校データ'!$A$5:$F$52,3,FALSE)</f>
        <v>#N/A</v>
      </c>
      <c r="R9" s="235" t="s">
        <v>4</v>
      </c>
      <c r="S9" s="236" t="e">
        <f>VLOOKUP($O9,'出場校データ'!$A$5:$F$52,5,FALSE)</f>
        <v>#N/A</v>
      </c>
      <c r="T9" s="237" t="s">
        <v>6</v>
      </c>
    </row>
    <row r="10" spans="2:20" ht="38.25" customHeight="1" thickBot="1">
      <c r="B10" s="358"/>
      <c r="C10" s="364"/>
      <c r="D10" s="198">
        <v>6</v>
      </c>
      <c r="E10" s="205"/>
      <c r="F10" s="238" t="e">
        <f>VLOOKUP($E10,'出場校データ'!$A$5:$F$52,2,FALSE)</f>
        <v>#N/A</v>
      </c>
      <c r="G10" s="239" t="e">
        <f>VLOOKUP($E10,'出場校データ'!$A$5:$F$52,3,FALSE)</f>
        <v>#N/A</v>
      </c>
      <c r="H10" s="240" t="s">
        <v>4</v>
      </c>
      <c r="I10" s="241" t="e">
        <f>VLOOKUP($E10,'出場校データ'!$A$5:$F$52,5,FALSE)</f>
        <v>#N/A</v>
      </c>
      <c r="J10" s="242" t="s">
        <v>6</v>
      </c>
      <c r="L10" s="358"/>
      <c r="M10" s="364"/>
      <c r="N10" s="198">
        <v>6</v>
      </c>
      <c r="O10" s="205"/>
      <c r="P10" s="238" t="e">
        <f>VLOOKUP($O10,'出場校データ'!$A$5:$F$52,2,FALSE)</f>
        <v>#N/A</v>
      </c>
      <c r="Q10" s="239" t="e">
        <f>VLOOKUP($O10,'出場校データ'!$A$5:$F$52,3,FALSE)</f>
        <v>#N/A</v>
      </c>
      <c r="R10" s="240" t="s">
        <v>4</v>
      </c>
      <c r="S10" s="241" t="e">
        <f>VLOOKUP($O10,'出場校データ'!$A$5:$F$52,5,FALSE)</f>
        <v>#N/A</v>
      </c>
      <c r="T10" s="242" t="s">
        <v>6</v>
      </c>
    </row>
    <row r="11" spans="2:20" ht="38.25" customHeight="1">
      <c r="B11" s="358"/>
      <c r="C11" s="366" t="s">
        <v>97</v>
      </c>
      <c r="D11" s="194">
        <v>1</v>
      </c>
      <c r="E11" s="225"/>
      <c r="F11" s="243" t="e">
        <f>VLOOKUP($E11,'出場校データ'!$A$5:$F$52,2,FALSE)</f>
        <v>#N/A</v>
      </c>
      <c r="G11" s="244" t="e">
        <f>VLOOKUP($E11,'出場校データ'!$A$5:$F$52,3,FALSE)</f>
        <v>#N/A</v>
      </c>
      <c r="H11" s="245" t="s">
        <v>4</v>
      </c>
      <c r="I11" s="246" t="e">
        <f>VLOOKUP($E11,'出場校データ'!$A$5:$F$52,5,FALSE)</f>
        <v>#N/A</v>
      </c>
      <c r="J11" s="247" t="s">
        <v>6</v>
      </c>
      <c r="L11" s="358"/>
      <c r="M11" s="366" t="s">
        <v>96</v>
      </c>
      <c r="N11" s="194">
        <v>1</v>
      </c>
      <c r="O11" s="225"/>
      <c r="P11" s="243" t="e">
        <f>VLOOKUP($O11,'出場校データ'!$A$5:$F$52,2,FALSE)</f>
        <v>#N/A</v>
      </c>
      <c r="Q11" s="244" t="e">
        <f>VLOOKUP($O11,'出場校データ'!$A$5:$F$52,3,FALSE)</f>
        <v>#N/A</v>
      </c>
      <c r="R11" s="245" t="s">
        <v>4</v>
      </c>
      <c r="S11" s="246" t="e">
        <f>VLOOKUP($O11,'出場校データ'!$A$5:$F$52,5,FALSE)</f>
        <v>#N/A</v>
      </c>
      <c r="T11" s="247" t="s">
        <v>6</v>
      </c>
    </row>
    <row r="12" spans="2:20" ht="38.25" customHeight="1">
      <c r="B12" s="358"/>
      <c r="C12" s="363"/>
      <c r="D12" s="195">
        <v>2</v>
      </c>
      <c r="E12" s="199"/>
      <c r="F12" s="233" t="e">
        <f>VLOOKUP($E12,'出場校データ'!$A$5:$F$52,2,FALSE)</f>
        <v>#N/A</v>
      </c>
      <c r="G12" s="234" t="e">
        <f>VLOOKUP($E12,'出場校データ'!$A$5:$F$52,3,FALSE)</f>
        <v>#N/A</v>
      </c>
      <c r="H12" s="235" t="s">
        <v>4</v>
      </c>
      <c r="I12" s="236" t="e">
        <f>VLOOKUP($E12,'出場校データ'!$A$5:$F$52,5,FALSE)</f>
        <v>#N/A</v>
      </c>
      <c r="J12" s="237" t="s">
        <v>6</v>
      </c>
      <c r="L12" s="358"/>
      <c r="M12" s="363"/>
      <c r="N12" s="195">
        <v>2</v>
      </c>
      <c r="O12" s="199"/>
      <c r="P12" s="233" t="e">
        <f>VLOOKUP($O12,'出場校データ'!$A$5:$F$52,2,FALSE)</f>
        <v>#N/A</v>
      </c>
      <c r="Q12" s="234" t="e">
        <f>VLOOKUP($O12,'出場校データ'!$A$5:$F$52,3,FALSE)</f>
        <v>#N/A</v>
      </c>
      <c r="R12" s="235" t="s">
        <v>4</v>
      </c>
      <c r="S12" s="236" t="e">
        <f>VLOOKUP($O12,'出場校データ'!$A$5:$F$52,5,FALSE)</f>
        <v>#N/A</v>
      </c>
      <c r="T12" s="237" t="s">
        <v>6</v>
      </c>
    </row>
    <row r="13" spans="2:20" ht="38.25" customHeight="1">
      <c r="B13" s="358"/>
      <c r="C13" s="363"/>
      <c r="D13" s="195">
        <v>3</v>
      </c>
      <c r="E13" s="199"/>
      <c r="F13" s="233" t="e">
        <f>VLOOKUP($E13,'出場校データ'!$A$5:$F$52,2,FALSE)</f>
        <v>#N/A</v>
      </c>
      <c r="G13" s="234" t="e">
        <f>VLOOKUP($E13,'出場校データ'!$A$5:$F$52,3,FALSE)</f>
        <v>#N/A</v>
      </c>
      <c r="H13" s="235" t="s">
        <v>4</v>
      </c>
      <c r="I13" s="236" t="e">
        <f>VLOOKUP($E13,'出場校データ'!$A$5:$F$52,5,FALSE)</f>
        <v>#N/A</v>
      </c>
      <c r="J13" s="237" t="s">
        <v>6</v>
      </c>
      <c r="L13" s="358"/>
      <c r="M13" s="363"/>
      <c r="N13" s="195">
        <v>3</v>
      </c>
      <c r="O13" s="199"/>
      <c r="P13" s="233" t="e">
        <f>VLOOKUP($O13,'出場校データ'!$A$5:$F$52,2,FALSE)</f>
        <v>#N/A</v>
      </c>
      <c r="Q13" s="234" t="e">
        <f>VLOOKUP($O13,'出場校データ'!$A$5:$F$52,3,FALSE)</f>
        <v>#N/A</v>
      </c>
      <c r="R13" s="235" t="s">
        <v>4</v>
      </c>
      <c r="S13" s="236" t="e">
        <f>VLOOKUP($O13,'出場校データ'!$A$5:$F$52,5,FALSE)</f>
        <v>#N/A</v>
      </c>
      <c r="T13" s="237" t="s">
        <v>6</v>
      </c>
    </row>
    <row r="14" spans="2:20" ht="38.25" customHeight="1">
      <c r="B14" s="358"/>
      <c r="C14" s="363"/>
      <c r="D14" s="195">
        <v>4</v>
      </c>
      <c r="E14" s="199"/>
      <c r="F14" s="233" t="e">
        <f>VLOOKUP($E14,'出場校データ'!$A$5:$F$52,2,FALSE)</f>
        <v>#N/A</v>
      </c>
      <c r="G14" s="234" t="e">
        <f>VLOOKUP($E14,'出場校データ'!$A$5:$F$52,3,FALSE)</f>
        <v>#N/A</v>
      </c>
      <c r="H14" s="235" t="s">
        <v>4</v>
      </c>
      <c r="I14" s="236" t="e">
        <f>VLOOKUP($E14,'出場校データ'!$A$5:$F$52,5,FALSE)</f>
        <v>#N/A</v>
      </c>
      <c r="J14" s="237" t="s">
        <v>6</v>
      </c>
      <c r="L14" s="358"/>
      <c r="M14" s="363"/>
      <c r="N14" s="195">
        <v>4</v>
      </c>
      <c r="O14" s="199"/>
      <c r="P14" s="233" t="e">
        <f>VLOOKUP($O14,'出場校データ'!$A$5:$F$52,2,FALSE)</f>
        <v>#N/A</v>
      </c>
      <c r="Q14" s="234" t="e">
        <f>VLOOKUP($O14,'出場校データ'!$A$5:$F$52,3,FALSE)</f>
        <v>#N/A</v>
      </c>
      <c r="R14" s="235" t="s">
        <v>4</v>
      </c>
      <c r="S14" s="236" t="e">
        <f>VLOOKUP($O14,'出場校データ'!$A$5:$F$52,5,FALSE)</f>
        <v>#N/A</v>
      </c>
      <c r="T14" s="237" t="s">
        <v>6</v>
      </c>
    </row>
    <row r="15" spans="2:20" ht="38.25" customHeight="1">
      <c r="B15" s="358"/>
      <c r="C15" s="363"/>
      <c r="D15" s="195">
        <v>5</v>
      </c>
      <c r="E15" s="199"/>
      <c r="F15" s="233" t="e">
        <f>VLOOKUP($E15,'出場校データ'!$A$5:$F$52,2,FALSE)</f>
        <v>#N/A</v>
      </c>
      <c r="G15" s="234" t="e">
        <f>VLOOKUP($E15,'出場校データ'!$A$5:$F$52,3,FALSE)</f>
        <v>#N/A</v>
      </c>
      <c r="H15" s="235" t="s">
        <v>4</v>
      </c>
      <c r="I15" s="236" t="e">
        <f>VLOOKUP($E15,'出場校データ'!$A$5:$F$52,5,FALSE)</f>
        <v>#N/A</v>
      </c>
      <c r="J15" s="237" t="s">
        <v>6</v>
      </c>
      <c r="L15" s="358"/>
      <c r="M15" s="363"/>
      <c r="N15" s="195">
        <v>5</v>
      </c>
      <c r="O15" s="199"/>
      <c r="P15" s="233" t="e">
        <f>VLOOKUP($O15,'出場校データ'!$A$5:$F$52,2,FALSE)</f>
        <v>#N/A</v>
      </c>
      <c r="Q15" s="234" t="e">
        <f>VLOOKUP($O15,'出場校データ'!$A$5:$F$52,3,FALSE)</f>
        <v>#N/A</v>
      </c>
      <c r="R15" s="235" t="s">
        <v>4</v>
      </c>
      <c r="S15" s="236" t="e">
        <f>VLOOKUP($O15,'出場校データ'!$A$5:$F$52,5,FALSE)</f>
        <v>#N/A</v>
      </c>
      <c r="T15" s="237" t="s">
        <v>6</v>
      </c>
    </row>
    <row r="16" spans="2:20" ht="38.25" customHeight="1" thickBot="1">
      <c r="B16" s="359"/>
      <c r="C16" s="364"/>
      <c r="D16" s="198">
        <v>6</v>
      </c>
      <c r="E16" s="205"/>
      <c r="F16" s="238" t="e">
        <f>VLOOKUP($E16,'出場校データ'!$A$5:$F$52,2,FALSE)</f>
        <v>#N/A</v>
      </c>
      <c r="G16" s="239" t="e">
        <f>VLOOKUP($E16,'出場校データ'!$A$5:$F$52,3,FALSE)</f>
        <v>#N/A</v>
      </c>
      <c r="H16" s="240" t="s">
        <v>4</v>
      </c>
      <c r="I16" s="241" t="e">
        <f>VLOOKUP($E16,'出場校データ'!$A$5:$F$52,5,FALSE)</f>
        <v>#N/A</v>
      </c>
      <c r="J16" s="242" t="s">
        <v>6</v>
      </c>
      <c r="L16" s="359"/>
      <c r="M16" s="364"/>
      <c r="N16" s="198">
        <v>6</v>
      </c>
      <c r="O16" s="205"/>
      <c r="P16" s="238" t="e">
        <f>VLOOKUP($O16,'出場校データ'!$A$5:$F$52,2,FALSE)</f>
        <v>#N/A</v>
      </c>
      <c r="Q16" s="239" t="e">
        <f>VLOOKUP($O16,'出場校データ'!$A$5:$F$52,3,FALSE)</f>
        <v>#N/A</v>
      </c>
      <c r="R16" s="240" t="s">
        <v>4</v>
      </c>
      <c r="S16" s="241" t="e">
        <f>VLOOKUP($O16,'出場校データ'!$A$5:$F$52,5,FALSE)</f>
        <v>#N/A</v>
      </c>
      <c r="T16" s="242" t="s">
        <v>6</v>
      </c>
    </row>
    <row r="17" spans="2:20" ht="38.25" customHeight="1">
      <c r="B17" s="357" t="s">
        <v>122</v>
      </c>
      <c r="C17" s="362" t="s">
        <v>99</v>
      </c>
      <c r="D17" s="197">
        <v>1</v>
      </c>
      <c r="E17" s="202"/>
      <c r="F17" s="228" t="e">
        <f>VLOOKUP($E17,'出場校データ'!$A$5:$F$52,2,FALSE)</f>
        <v>#N/A</v>
      </c>
      <c r="G17" s="229" t="e">
        <f>VLOOKUP($E17,'出場校データ'!$A$5:$F$52,3,FALSE)</f>
        <v>#N/A</v>
      </c>
      <c r="H17" s="230" t="s">
        <v>4</v>
      </c>
      <c r="I17" s="231" t="e">
        <f>VLOOKUP($E17,'出場校データ'!$A$5:$F$52,5,FALSE)</f>
        <v>#N/A</v>
      </c>
      <c r="J17" s="232" t="s">
        <v>6</v>
      </c>
      <c r="L17" s="357" t="s">
        <v>123</v>
      </c>
      <c r="M17" s="362" t="s">
        <v>113</v>
      </c>
      <c r="N17" s="197">
        <v>1</v>
      </c>
      <c r="O17" s="202"/>
      <c r="P17" s="228" t="e">
        <f>VLOOKUP($O17,'出場校データ'!$A$5:$F$52,2,FALSE)</f>
        <v>#N/A</v>
      </c>
      <c r="Q17" s="229" t="e">
        <f>VLOOKUP($O17,'出場校データ'!$A$5:$F$52,3,FALSE)</f>
        <v>#N/A</v>
      </c>
      <c r="R17" s="230" t="s">
        <v>4</v>
      </c>
      <c r="S17" s="231" t="e">
        <f>VLOOKUP($O17,'出場校データ'!$A$5:$F$52,5,FALSE)</f>
        <v>#N/A</v>
      </c>
      <c r="T17" s="232" t="s">
        <v>6</v>
      </c>
    </row>
    <row r="18" spans="2:20" ht="38.25" customHeight="1">
      <c r="B18" s="358"/>
      <c r="C18" s="363"/>
      <c r="D18" s="195">
        <v>2</v>
      </c>
      <c r="E18" s="199"/>
      <c r="F18" s="233" t="e">
        <f>VLOOKUP($E18,'出場校データ'!$A$5:$F$52,2,FALSE)</f>
        <v>#N/A</v>
      </c>
      <c r="G18" s="234" t="e">
        <f>VLOOKUP($E18,'出場校データ'!$A$5:$F$52,3,FALSE)</f>
        <v>#N/A</v>
      </c>
      <c r="H18" s="235" t="s">
        <v>4</v>
      </c>
      <c r="I18" s="236" t="e">
        <f>VLOOKUP($E18,'出場校データ'!$A$5:$F$52,5,FALSE)</f>
        <v>#N/A</v>
      </c>
      <c r="J18" s="237" t="s">
        <v>6</v>
      </c>
      <c r="L18" s="358"/>
      <c r="M18" s="363"/>
      <c r="N18" s="195">
        <v>2</v>
      </c>
      <c r="O18" s="199"/>
      <c r="P18" s="233" t="e">
        <f>VLOOKUP($O18,'出場校データ'!$A$5:$F$52,2,FALSE)</f>
        <v>#N/A</v>
      </c>
      <c r="Q18" s="234" t="e">
        <f>VLOOKUP($O18,'出場校データ'!$A$5:$F$52,3,FALSE)</f>
        <v>#N/A</v>
      </c>
      <c r="R18" s="235" t="s">
        <v>4</v>
      </c>
      <c r="S18" s="236" t="e">
        <f>VLOOKUP($O18,'出場校データ'!$A$5:$F$52,5,FALSE)</f>
        <v>#N/A</v>
      </c>
      <c r="T18" s="237" t="s">
        <v>6</v>
      </c>
    </row>
    <row r="19" spans="2:20" ht="38.25" customHeight="1">
      <c r="B19" s="358"/>
      <c r="C19" s="363"/>
      <c r="D19" s="195">
        <v>3</v>
      </c>
      <c r="E19" s="199"/>
      <c r="F19" s="233" t="e">
        <f>VLOOKUP($E19,'出場校データ'!$A$5:$F$52,2,FALSE)</f>
        <v>#N/A</v>
      </c>
      <c r="G19" s="234" t="e">
        <f>VLOOKUP($E19,'出場校データ'!$A$5:$F$52,3,FALSE)</f>
        <v>#N/A</v>
      </c>
      <c r="H19" s="235" t="s">
        <v>4</v>
      </c>
      <c r="I19" s="236" t="e">
        <f>VLOOKUP($E19,'出場校データ'!$A$5:$F$52,5,FALSE)</f>
        <v>#N/A</v>
      </c>
      <c r="J19" s="237" t="s">
        <v>6</v>
      </c>
      <c r="L19" s="358"/>
      <c r="M19" s="363"/>
      <c r="N19" s="195">
        <v>3</v>
      </c>
      <c r="O19" s="199"/>
      <c r="P19" s="233" t="e">
        <f>VLOOKUP($O19,'出場校データ'!$A$5:$F$52,2,FALSE)</f>
        <v>#N/A</v>
      </c>
      <c r="Q19" s="234" t="e">
        <f>VLOOKUP($O19,'出場校データ'!$A$5:$F$52,3,FALSE)</f>
        <v>#N/A</v>
      </c>
      <c r="R19" s="235" t="s">
        <v>4</v>
      </c>
      <c r="S19" s="236" t="e">
        <f>VLOOKUP($O19,'出場校データ'!$A$5:$F$52,5,FALSE)</f>
        <v>#N/A</v>
      </c>
      <c r="T19" s="237" t="s">
        <v>6</v>
      </c>
    </row>
    <row r="20" spans="2:20" ht="38.25" customHeight="1">
      <c r="B20" s="358"/>
      <c r="C20" s="363"/>
      <c r="D20" s="195">
        <v>4</v>
      </c>
      <c r="E20" s="199"/>
      <c r="F20" s="233" t="e">
        <f>VLOOKUP($E20,'出場校データ'!$A$5:$F$52,2,FALSE)</f>
        <v>#N/A</v>
      </c>
      <c r="G20" s="234" t="e">
        <f>VLOOKUP($E20,'出場校データ'!$A$5:$F$52,3,FALSE)</f>
        <v>#N/A</v>
      </c>
      <c r="H20" s="235" t="s">
        <v>4</v>
      </c>
      <c r="I20" s="236" t="e">
        <f>VLOOKUP($E20,'出場校データ'!$A$5:$F$52,5,FALSE)</f>
        <v>#N/A</v>
      </c>
      <c r="J20" s="237" t="s">
        <v>6</v>
      </c>
      <c r="L20" s="358"/>
      <c r="M20" s="363"/>
      <c r="N20" s="195">
        <v>4</v>
      </c>
      <c r="O20" s="199"/>
      <c r="P20" s="233" t="e">
        <f>VLOOKUP($O20,'出場校データ'!$A$5:$F$52,2,FALSE)</f>
        <v>#N/A</v>
      </c>
      <c r="Q20" s="234" t="e">
        <f>VLOOKUP($O20,'出場校データ'!$A$5:$F$52,3,FALSE)</f>
        <v>#N/A</v>
      </c>
      <c r="R20" s="235" t="s">
        <v>4</v>
      </c>
      <c r="S20" s="236" t="e">
        <f>VLOOKUP($O20,'出場校データ'!$A$5:$F$52,5,FALSE)</f>
        <v>#N/A</v>
      </c>
      <c r="T20" s="237" t="s">
        <v>6</v>
      </c>
    </row>
    <row r="21" spans="2:20" ht="38.25" customHeight="1">
      <c r="B21" s="358"/>
      <c r="C21" s="363"/>
      <c r="D21" s="195">
        <v>5</v>
      </c>
      <c r="E21" s="199"/>
      <c r="F21" s="233" t="e">
        <f>VLOOKUP($E21,'出場校データ'!$A$5:$F$52,2,FALSE)</f>
        <v>#N/A</v>
      </c>
      <c r="G21" s="234" t="e">
        <f>VLOOKUP($E21,'出場校データ'!$A$5:$F$52,3,FALSE)</f>
        <v>#N/A</v>
      </c>
      <c r="H21" s="235" t="s">
        <v>4</v>
      </c>
      <c r="I21" s="236" t="e">
        <f>VLOOKUP($E21,'出場校データ'!$A$5:$F$52,5,FALSE)</f>
        <v>#N/A</v>
      </c>
      <c r="J21" s="237" t="s">
        <v>6</v>
      </c>
      <c r="L21" s="358"/>
      <c r="M21" s="363"/>
      <c r="N21" s="195">
        <v>5</v>
      </c>
      <c r="O21" s="199"/>
      <c r="P21" s="233" t="e">
        <f>VLOOKUP($O21,'出場校データ'!$A$5:$F$52,2,FALSE)</f>
        <v>#N/A</v>
      </c>
      <c r="Q21" s="234" t="e">
        <f>VLOOKUP($O21,'出場校データ'!$A$5:$F$52,3,FALSE)</f>
        <v>#N/A</v>
      </c>
      <c r="R21" s="235" t="s">
        <v>4</v>
      </c>
      <c r="S21" s="236" t="e">
        <f>VLOOKUP($O21,'出場校データ'!$A$5:$F$52,5,FALSE)</f>
        <v>#N/A</v>
      </c>
      <c r="T21" s="237" t="s">
        <v>6</v>
      </c>
    </row>
    <row r="22" spans="2:20" ht="38.25" customHeight="1" thickBot="1">
      <c r="B22" s="358"/>
      <c r="C22" s="367"/>
      <c r="D22" s="196">
        <v>6</v>
      </c>
      <c r="E22" s="214"/>
      <c r="F22" s="248" t="e">
        <f>VLOOKUP($E22,'出場校データ'!$A$5:$F$52,2,FALSE)</f>
        <v>#N/A</v>
      </c>
      <c r="G22" s="249" t="e">
        <f>VLOOKUP($E22,'出場校データ'!$A$5:$F$52,3,FALSE)</f>
        <v>#N/A</v>
      </c>
      <c r="H22" s="250" t="s">
        <v>4</v>
      </c>
      <c r="I22" s="251" t="e">
        <f>VLOOKUP($E22,'出場校データ'!$A$5:$F$52,5,FALSE)</f>
        <v>#N/A</v>
      </c>
      <c r="J22" s="252" t="s">
        <v>6</v>
      </c>
      <c r="L22" s="358"/>
      <c r="M22" s="367"/>
      <c r="N22" s="196">
        <v>6</v>
      </c>
      <c r="O22" s="214"/>
      <c r="P22" s="248" t="e">
        <f>VLOOKUP($O22,'出場校データ'!$A$5:$F$52,2,FALSE)</f>
        <v>#N/A</v>
      </c>
      <c r="Q22" s="249" t="e">
        <f>VLOOKUP($O22,'出場校データ'!$A$5:$F$52,3,FALSE)</f>
        <v>#N/A</v>
      </c>
      <c r="R22" s="250" t="s">
        <v>4</v>
      </c>
      <c r="S22" s="251" t="e">
        <f>VLOOKUP($O22,'出場校データ'!$A$5:$F$52,5,FALSE)</f>
        <v>#N/A</v>
      </c>
      <c r="T22" s="252" t="s">
        <v>6</v>
      </c>
    </row>
    <row r="23" spans="2:20" ht="38.25" customHeight="1">
      <c r="B23" s="358"/>
      <c r="C23" s="362" t="s">
        <v>103</v>
      </c>
      <c r="D23" s="197">
        <v>1</v>
      </c>
      <c r="E23" s="202"/>
      <c r="F23" s="228" t="e">
        <f>VLOOKUP($E23,'出場校データ'!$A$5:$F$52,2,FALSE)</f>
        <v>#N/A</v>
      </c>
      <c r="G23" s="229" t="e">
        <f>VLOOKUP($E23,'出場校データ'!$A$5:$F$52,3,FALSE)</f>
        <v>#N/A</v>
      </c>
      <c r="H23" s="230" t="s">
        <v>4</v>
      </c>
      <c r="I23" s="231" t="e">
        <f>VLOOKUP($E23,'出場校データ'!$A$5:$F$52,5,FALSE)</f>
        <v>#N/A</v>
      </c>
      <c r="J23" s="232" t="s">
        <v>6</v>
      </c>
      <c r="L23" s="358"/>
      <c r="M23" s="362" t="s">
        <v>98</v>
      </c>
      <c r="N23" s="197">
        <v>1</v>
      </c>
      <c r="O23" s="202"/>
      <c r="P23" s="228" t="e">
        <f>VLOOKUP($O23,'出場校データ'!$A$5:$F$52,2,FALSE)</f>
        <v>#N/A</v>
      </c>
      <c r="Q23" s="229" t="e">
        <f>VLOOKUP($O23,'出場校データ'!$A$5:$F$52,3,FALSE)</f>
        <v>#N/A</v>
      </c>
      <c r="R23" s="230" t="s">
        <v>4</v>
      </c>
      <c r="S23" s="231" t="e">
        <f>VLOOKUP($O23,'出場校データ'!$A$5:$F$52,5,FALSE)</f>
        <v>#N/A</v>
      </c>
      <c r="T23" s="232" t="s">
        <v>6</v>
      </c>
    </row>
    <row r="24" spans="2:20" ht="38.25" customHeight="1">
      <c r="B24" s="358"/>
      <c r="C24" s="363"/>
      <c r="D24" s="195">
        <v>2</v>
      </c>
      <c r="E24" s="199"/>
      <c r="F24" s="233" t="e">
        <f>VLOOKUP($E24,'出場校データ'!$A$5:$F$52,2,FALSE)</f>
        <v>#N/A</v>
      </c>
      <c r="G24" s="234" t="e">
        <f>VLOOKUP($E24,'出場校データ'!$A$5:$F$52,3,FALSE)</f>
        <v>#N/A</v>
      </c>
      <c r="H24" s="235" t="s">
        <v>4</v>
      </c>
      <c r="I24" s="236" t="e">
        <f>VLOOKUP($E24,'出場校データ'!$A$5:$F$52,5,FALSE)</f>
        <v>#N/A</v>
      </c>
      <c r="J24" s="237" t="s">
        <v>6</v>
      </c>
      <c r="L24" s="358"/>
      <c r="M24" s="363"/>
      <c r="N24" s="195">
        <v>2</v>
      </c>
      <c r="O24" s="199"/>
      <c r="P24" s="233" t="e">
        <f>VLOOKUP($O24,'出場校データ'!$A$5:$F$52,2,FALSE)</f>
        <v>#N/A</v>
      </c>
      <c r="Q24" s="234" t="e">
        <f>VLOOKUP($O24,'出場校データ'!$A$5:$F$52,3,FALSE)</f>
        <v>#N/A</v>
      </c>
      <c r="R24" s="235" t="s">
        <v>4</v>
      </c>
      <c r="S24" s="236" t="e">
        <f>VLOOKUP($O24,'出場校データ'!$A$5:$F$52,5,FALSE)</f>
        <v>#N/A</v>
      </c>
      <c r="T24" s="237" t="s">
        <v>6</v>
      </c>
    </row>
    <row r="25" spans="2:20" ht="38.25" customHeight="1">
      <c r="B25" s="358"/>
      <c r="C25" s="363"/>
      <c r="D25" s="195">
        <v>3</v>
      </c>
      <c r="E25" s="199"/>
      <c r="F25" s="233" t="e">
        <f>VLOOKUP($E25,'出場校データ'!$A$5:$F$52,2,FALSE)</f>
        <v>#N/A</v>
      </c>
      <c r="G25" s="234" t="e">
        <f>VLOOKUP($E25,'出場校データ'!$A$5:$F$52,3,FALSE)</f>
        <v>#N/A</v>
      </c>
      <c r="H25" s="235" t="s">
        <v>4</v>
      </c>
      <c r="I25" s="236" t="e">
        <f>VLOOKUP($E25,'出場校データ'!$A$5:$F$52,5,FALSE)</f>
        <v>#N/A</v>
      </c>
      <c r="J25" s="237" t="s">
        <v>6</v>
      </c>
      <c r="L25" s="358"/>
      <c r="M25" s="363"/>
      <c r="N25" s="195">
        <v>3</v>
      </c>
      <c r="O25" s="199"/>
      <c r="P25" s="233" t="e">
        <f>VLOOKUP($O25,'出場校データ'!$A$5:$F$52,2,FALSE)</f>
        <v>#N/A</v>
      </c>
      <c r="Q25" s="234" t="e">
        <f>VLOOKUP($O25,'出場校データ'!$A$5:$F$52,3,FALSE)</f>
        <v>#N/A</v>
      </c>
      <c r="R25" s="235" t="s">
        <v>4</v>
      </c>
      <c r="S25" s="236" t="e">
        <f>VLOOKUP($O25,'出場校データ'!$A$5:$F$52,5,FALSE)</f>
        <v>#N/A</v>
      </c>
      <c r="T25" s="237" t="s">
        <v>6</v>
      </c>
    </row>
    <row r="26" spans="2:20" ht="38.25" customHeight="1">
      <c r="B26" s="358"/>
      <c r="C26" s="363"/>
      <c r="D26" s="195">
        <v>4</v>
      </c>
      <c r="E26" s="199"/>
      <c r="F26" s="233" t="e">
        <f>VLOOKUP($E26,'出場校データ'!$A$5:$F$52,2,FALSE)</f>
        <v>#N/A</v>
      </c>
      <c r="G26" s="234" t="e">
        <f>VLOOKUP($E26,'出場校データ'!$A$5:$F$52,3,FALSE)</f>
        <v>#N/A</v>
      </c>
      <c r="H26" s="235" t="s">
        <v>4</v>
      </c>
      <c r="I26" s="236" t="e">
        <f>VLOOKUP($E26,'出場校データ'!$A$5:$F$52,5,FALSE)</f>
        <v>#N/A</v>
      </c>
      <c r="J26" s="237" t="s">
        <v>6</v>
      </c>
      <c r="L26" s="358"/>
      <c r="M26" s="363"/>
      <c r="N26" s="195">
        <v>4</v>
      </c>
      <c r="O26" s="199"/>
      <c r="P26" s="233" t="e">
        <f>VLOOKUP($O26,'出場校データ'!$A$5:$F$52,2,FALSE)</f>
        <v>#N/A</v>
      </c>
      <c r="Q26" s="234" t="e">
        <f>VLOOKUP($O26,'出場校データ'!$A$5:$F$52,3,FALSE)</f>
        <v>#N/A</v>
      </c>
      <c r="R26" s="235" t="s">
        <v>4</v>
      </c>
      <c r="S26" s="236" t="e">
        <f>VLOOKUP($O26,'出場校データ'!$A$5:$F$52,5,FALSE)</f>
        <v>#N/A</v>
      </c>
      <c r="T26" s="237" t="s">
        <v>6</v>
      </c>
    </row>
    <row r="27" spans="2:20" ht="38.25" customHeight="1">
      <c r="B27" s="358"/>
      <c r="C27" s="363"/>
      <c r="D27" s="195">
        <v>5</v>
      </c>
      <c r="E27" s="199"/>
      <c r="F27" s="233" t="e">
        <f>VLOOKUP($E27,'出場校データ'!$A$5:$F$52,2,FALSE)</f>
        <v>#N/A</v>
      </c>
      <c r="G27" s="234" t="e">
        <f>VLOOKUP($E27,'出場校データ'!$A$5:$F$52,3,FALSE)</f>
        <v>#N/A</v>
      </c>
      <c r="H27" s="235" t="s">
        <v>4</v>
      </c>
      <c r="I27" s="236" t="e">
        <f>VLOOKUP($E27,'出場校データ'!$A$5:$F$52,5,FALSE)</f>
        <v>#N/A</v>
      </c>
      <c r="J27" s="237" t="s">
        <v>6</v>
      </c>
      <c r="L27" s="358"/>
      <c r="M27" s="363"/>
      <c r="N27" s="195">
        <v>5</v>
      </c>
      <c r="O27" s="199"/>
      <c r="P27" s="233" t="e">
        <f>VLOOKUP($O27,'出場校データ'!$A$5:$F$52,2,FALSE)</f>
        <v>#N/A</v>
      </c>
      <c r="Q27" s="234" t="e">
        <f>VLOOKUP($O27,'出場校データ'!$A$5:$F$52,3,FALSE)</f>
        <v>#N/A</v>
      </c>
      <c r="R27" s="235" t="s">
        <v>4</v>
      </c>
      <c r="S27" s="236" t="e">
        <f>VLOOKUP($O27,'出場校データ'!$A$5:$F$52,5,FALSE)</f>
        <v>#N/A</v>
      </c>
      <c r="T27" s="237" t="s">
        <v>6</v>
      </c>
    </row>
    <row r="28" spans="2:20" ht="38.25" customHeight="1" thickBot="1">
      <c r="B28" s="359"/>
      <c r="C28" s="364"/>
      <c r="D28" s="198">
        <v>6</v>
      </c>
      <c r="E28" s="205"/>
      <c r="F28" s="238" t="e">
        <f>VLOOKUP($E28,'出場校データ'!$A$5:$F$52,2,FALSE)</f>
        <v>#N/A</v>
      </c>
      <c r="G28" s="239" t="e">
        <f>VLOOKUP($E28,'出場校データ'!$A$5:$F$52,3,FALSE)</f>
        <v>#N/A</v>
      </c>
      <c r="H28" s="240" t="s">
        <v>4</v>
      </c>
      <c r="I28" s="241" t="e">
        <f>VLOOKUP($E28,'出場校データ'!$A$5:$F$52,5,FALSE)</f>
        <v>#N/A</v>
      </c>
      <c r="J28" s="242" t="s">
        <v>6</v>
      </c>
      <c r="L28" s="359"/>
      <c r="M28" s="364"/>
      <c r="N28" s="198">
        <v>6</v>
      </c>
      <c r="O28" s="205"/>
      <c r="P28" s="238" t="e">
        <f>VLOOKUP($O28,'出場校データ'!$A$5:$F$52,2,FALSE)</f>
        <v>#N/A</v>
      </c>
      <c r="Q28" s="239" t="e">
        <f>VLOOKUP($O28,'出場校データ'!$A$5:$F$52,3,FALSE)</f>
        <v>#N/A</v>
      </c>
      <c r="R28" s="240" t="s">
        <v>4</v>
      </c>
      <c r="S28" s="241" t="e">
        <f>VLOOKUP($O28,'出場校データ'!$A$5:$F$52,5,FALSE)</f>
        <v>#N/A</v>
      </c>
      <c r="T28" s="242" t="s">
        <v>6</v>
      </c>
    </row>
    <row r="29" spans="7:20" ht="14.25">
      <c r="G29" s="253"/>
      <c r="H29" s="253"/>
      <c r="I29" s="253"/>
      <c r="J29" s="253"/>
      <c r="Q29" s="253"/>
      <c r="R29" s="253"/>
      <c r="S29" s="253"/>
      <c r="T29" s="253"/>
    </row>
    <row r="30" spans="7:20" ht="14.25">
      <c r="G30" s="253"/>
      <c r="H30" s="253"/>
      <c r="I30" s="253"/>
      <c r="J30" s="253"/>
      <c r="Q30" s="253"/>
      <c r="R30" s="253"/>
      <c r="S30" s="253"/>
      <c r="T30" s="253"/>
    </row>
    <row r="31" spans="7:20" ht="14.25">
      <c r="G31" s="253"/>
      <c r="H31" s="253"/>
      <c r="I31" s="253"/>
      <c r="J31" s="253"/>
      <c r="Q31" s="253"/>
      <c r="R31" s="253"/>
      <c r="S31" s="253"/>
      <c r="T31" s="253"/>
    </row>
  </sheetData>
  <sheetProtection/>
  <mergeCells count="15">
    <mergeCell ref="C23:C28"/>
    <mergeCell ref="L17:L28"/>
    <mergeCell ref="M17:M22"/>
    <mergeCell ref="L5:L16"/>
    <mergeCell ref="M5:M10"/>
    <mergeCell ref="B5:B16"/>
    <mergeCell ref="C5:C10"/>
    <mergeCell ref="B1:T1"/>
    <mergeCell ref="B17:B28"/>
    <mergeCell ref="C17:C22"/>
    <mergeCell ref="M11:M16"/>
    <mergeCell ref="C11:C16"/>
    <mergeCell ref="R4:T4"/>
    <mergeCell ref="H4:J4"/>
    <mergeCell ref="M23:M28"/>
  </mergeCells>
  <conditionalFormatting sqref="F5:F28">
    <cfRule type="expression" priority="1" dxfId="35" stopIfTrue="1">
      <formula>ISERROR($F5)</formula>
    </cfRule>
  </conditionalFormatting>
  <conditionalFormatting sqref="G5:G28">
    <cfRule type="expression" priority="2" dxfId="34" stopIfTrue="1">
      <formula>ISERROR($G5)</formula>
    </cfRule>
  </conditionalFormatting>
  <conditionalFormatting sqref="I5:I28">
    <cfRule type="expression" priority="3" dxfId="34" stopIfTrue="1">
      <formula>ISERROR($I5)</formula>
    </cfRule>
  </conditionalFormatting>
  <conditionalFormatting sqref="P5:P28">
    <cfRule type="expression" priority="4" dxfId="35" stopIfTrue="1">
      <formula>ISERROR($P5)</formula>
    </cfRule>
  </conditionalFormatting>
  <conditionalFormatting sqref="Q5:Q28">
    <cfRule type="expression" priority="5" dxfId="35" stopIfTrue="1">
      <formula>ISERROR($Q5)</formula>
    </cfRule>
  </conditionalFormatting>
  <conditionalFormatting sqref="S5:S28">
    <cfRule type="expression" priority="6" dxfId="34" stopIfTrue="1">
      <formula>ISERROR($S5)</formula>
    </cfRule>
  </conditionalFormatting>
  <printOptions/>
  <pageMargins left="0.75" right="0.75" top="1" bottom="1" header="0.512" footer="0.512"/>
  <pageSetup horizontalDpi="300" verticalDpi="300" orientation="portrait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AG64"/>
  <sheetViews>
    <sheetView view="pageBreakPreview" zoomScale="60" zoomScalePageLayoutView="0" workbookViewId="0" topLeftCell="A46">
      <selection activeCell="J21" sqref="J21"/>
    </sheetView>
  </sheetViews>
  <sheetFormatPr defaultColWidth="9.00390625" defaultRowHeight="13.5"/>
  <cols>
    <col min="1" max="1" width="4.25390625" style="0" customWidth="1"/>
    <col min="4" max="4" width="20.625" style="3" customWidth="1"/>
    <col min="5" max="5" width="1.625" style="34" customWidth="1"/>
    <col min="6" max="6" width="5.625" style="3" customWidth="1"/>
    <col min="7" max="7" width="1.625" style="3" customWidth="1"/>
    <col min="8" max="11" width="3.50390625" style="3" customWidth="1"/>
    <col min="12" max="12" width="4.125" style="3" customWidth="1"/>
    <col min="13" max="13" width="4.625" style="3" customWidth="1"/>
    <col min="14" max="14" width="2.25390625" style="3" customWidth="1"/>
    <col min="15" max="15" width="3.625" style="3" customWidth="1"/>
    <col min="16" max="19" width="2.625" style="3" customWidth="1"/>
    <col min="20" max="20" width="3.625" style="3" customWidth="1"/>
    <col min="21" max="21" width="2.25390625" style="3" customWidth="1"/>
    <col min="22" max="22" width="4.625" style="3" customWidth="1"/>
    <col min="23" max="23" width="4.125" style="3" customWidth="1"/>
    <col min="24" max="27" width="3.50390625" style="3" customWidth="1"/>
    <col min="28" max="28" width="20.625" style="3" customWidth="1"/>
    <col min="29" max="29" width="1.625" style="3" customWidth="1"/>
    <col min="30" max="30" width="5.625" style="3" customWidth="1"/>
    <col min="31" max="31" width="1.625" style="3" customWidth="1"/>
  </cols>
  <sheetData>
    <row r="1" spans="1:33" ht="30" customHeight="1">
      <c r="A1" s="124"/>
      <c r="B1" s="124"/>
      <c r="C1" s="124"/>
      <c r="D1" s="414" t="s">
        <v>85</v>
      </c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  <c r="AA1" s="414"/>
      <c r="AB1" s="414"/>
      <c r="AC1" s="414"/>
      <c r="AD1" s="414"/>
      <c r="AE1" s="414"/>
      <c r="AF1" s="124"/>
      <c r="AG1" s="124"/>
    </row>
    <row r="2" spans="4:31" ht="21" customHeight="1">
      <c r="D2" s="383" t="s">
        <v>137</v>
      </c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</row>
    <row r="3" spans="4:31" ht="21" customHeight="1"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</row>
    <row r="4" spans="4:31" ht="9.75" customHeight="1"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92"/>
      <c r="O4" s="392"/>
      <c r="P4" s="392"/>
      <c r="Q4" s="392"/>
      <c r="R4" s="392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</row>
    <row r="5" spans="2:33" ht="17.25" customHeight="1">
      <c r="B5" s="8" t="s">
        <v>77</v>
      </c>
      <c r="C5" s="8" t="s">
        <v>86</v>
      </c>
      <c r="D5" s="10" t="s">
        <v>87</v>
      </c>
      <c r="E5" s="46"/>
      <c r="F5" s="10" t="s">
        <v>88</v>
      </c>
      <c r="G5" s="10"/>
      <c r="H5" s="10"/>
      <c r="I5" s="10"/>
      <c r="J5" s="10"/>
      <c r="K5" s="10"/>
      <c r="L5" s="393"/>
      <c r="M5" s="393"/>
      <c r="N5" s="394"/>
      <c r="O5" s="12"/>
      <c r="P5" s="393"/>
      <c r="Q5" s="393"/>
      <c r="R5" s="393"/>
      <c r="S5" s="393"/>
      <c r="T5" s="10"/>
      <c r="U5" s="395"/>
      <c r="V5" s="393"/>
      <c r="W5" s="393"/>
      <c r="X5" s="10"/>
      <c r="Y5" s="10"/>
      <c r="Z5" s="10"/>
      <c r="AA5" s="10"/>
      <c r="AB5" s="10" t="s">
        <v>87</v>
      </c>
      <c r="AC5" s="10"/>
      <c r="AD5" s="10" t="s">
        <v>88</v>
      </c>
      <c r="AE5" s="10"/>
      <c r="AF5" s="8" t="s">
        <v>86</v>
      </c>
      <c r="AG5" s="108" t="s">
        <v>77</v>
      </c>
    </row>
    <row r="6" spans="2:33" ht="29.25" customHeight="1">
      <c r="B6" s="381">
        <v>47</v>
      </c>
      <c r="C6" s="382" t="str">
        <f>VLOOKUP($B6,'出場校データ'!$A$5:$F$52,2,FALSE)</f>
        <v>九州</v>
      </c>
      <c r="D6" s="384" t="str">
        <f>VLOOKUP($B6,'出場校データ'!$A$5:$F$52,3,FALSE)</f>
        <v>沖縄県立コザ高等学校</v>
      </c>
      <c r="E6" s="386" t="s">
        <v>81</v>
      </c>
      <c r="F6" s="382" t="str">
        <f>VLOOKUP($B6,'出場校データ'!$A$5:$F$52,5,FALSE)</f>
        <v>沖縄</v>
      </c>
      <c r="G6" s="388" t="s">
        <v>89</v>
      </c>
      <c r="H6" s="84"/>
      <c r="I6" s="84"/>
      <c r="J6" s="84"/>
      <c r="K6" s="84"/>
      <c r="L6" s="390">
        <v>1</v>
      </c>
      <c r="M6" s="96"/>
      <c r="N6" s="97"/>
      <c r="O6" s="98"/>
      <c r="P6" s="101"/>
      <c r="Q6" s="101"/>
      <c r="R6" s="105"/>
      <c r="S6" s="101"/>
      <c r="T6" s="101"/>
      <c r="U6" s="102"/>
      <c r="V6" s="103"/>
      <c r="W6" s="390">
        <v>25</v>
      </c>
      <c r="X6" s="95"/>
      <c r="Y6" s="95"/>
      <c r="Z6" s="95"/>
      <c r="AA6" s="95"/>
      <c r="AB6" s="396" t="str">
        <f>VLOOKUP($AG6,'出場校データ'!$A$5:$F$52,3,FALSE)</f>
        <v>星城高等学校</v>
      </c>
      <c r="AC6" s="386" t="s">
        <v>81</v>
      </c>
      <c r="AD6" s="398" t="str">
        <f>VLOOKUP($AG6,'出場校データ'!$A$5:$F$52,5,FALSE)</f>
        <v>愛知</v>
      </c>
      <c r="AE6" s="388" t="s">
        <v>89</v>
      </c>
      <c r="AF6" s="382" t="str">
        <f>VLOOKUP($AG6,'出場校データ'!$A$5:$F$52,2,FALSE)</f>
        <v>東海</v>
      </c>
      <c r="AG6" s="381">
        <v>23</v>
      </c>
    </row>
    <row r="7" spans="2:33" ht="29.25" customHeight="1">
      <c r="B7" s="375"/>
      <c r="C7" s="377" t="e">
        <f>VLOOKUP($B7,'出場校データ'!$A$5:$F$52,2,FALSE)</f>
        <v>#N/A</v>
      </c>
      <c r="D7" s="385" t="e">
        <f>VLOOKUP($B7,'出場校データ'!$A$5:$F$52,2,FALSE)</f>
        <v>#N/A</v>
      </c>
      <c r="E7" s="387"/>
      <c r="F7" s="377" t="e">
        <f>VLOOKUP($B7,'出場校データ'!$A$5:$F$52,2,FALSE)</f>
        <v>#N/A</v>
      </c>
      <c r="G7" s="389"/>
      <c r="H7" s="13"/>
      <c r="I7" s="86"/>
      <c r="J7" s="13"/>
      <c r="K7" s="81"/>
      <c r="L7" s="391"/>
      <c r="O7" s="20"/>
      <c r="P7" s="21"/>
      <c r="R7" s="22"/>
      <c r="T7" s="23"/>
      <c r="U7" s="24"/>
      <c r="W7" s="391"/>
      <c r="X7" s="89"/>
      <c r="Y7" s="80"/>
      <c r="Z7" s="92"/>
      <c r="AA7" s="80"/>
      <c r="AB7" s="397"/>
      <c r="AC7" s="387"/>
      <c r="AD7" s="399"/>
      <c r="AE7" s="389"/>
      <c r="AF7" s="377"/>
      <c r="AG7" s="375"/>
    </row>
    <row r="8" spans="2:33" ht="29.25" customHeight="1">
      <c r="B8" s="375">
        <v>12</v>
      </c>
      <c r="C8" s="377" t="str">
        <f>VLOOKUP($B8,'出場校データ'!$A$5:$F$52,2,FALSE)</f>
        <v>関東</v>
      </c>
      <c r="D8" s="385" t="str">
        <f>VLOOKUP($B8,'出場校データ'!$A$5:$F$52,3,FALSE)</f>
        <v>千葉経済大学附属高等学校</v>
      </c>
      <c r="E8" s="387" t="s">
        <v>81</v>
      </c>
      <c r="F8" s="377" t="str">
        <f>VLOOKUP($B8,'出場校データ'!$A$5:$F$52,5,FALSE)</f>
        <v>千葉</v>
      </c>
      <c r="G8" s="389" t="s">
        <v>89</v>
      </c>
      <c r="H8" s="13"/>
      <c r="I8" s="87"/>
      <c r="J8" s="13"/>
      <c r="K8" s="82"/>
      <c r="L8" s="391">
        <v>2</v>
      </c>
      <c r="O8" s="25"/>
      <c r="P8" s="21"/>
      <c r="R8" s="22"/>
      <c r="T8" s="26"/>
      <c r="U8" s="11"/>
      <c r="W8" s="391">
        <v>26</v>
      </c>
      <c r="X8" s="90"/>
      <c r="Y8" s="80"/>
      <c r="Z8" s="93"/>
      <c r="AA8" s="80"/>
      <c r="AB8" s="397" t="str">
        <f>VLOOKUP($AG8,'出場校データ'!$A$5:$F$52,3,FALSE)</f>
        <v>比叡山高等学校</v>
      </c>
      <c r="AC8" s="387" t="s">
        <v>81</v>
      </c>
      <c r="AD8" s="399" t="str">
        <f>VLOOKUP($AG8,'出場校データ'!$A$5:$F$52,5,FALSE)</f>
        <v>滋賀</v>
      </c>
      <c r="AE8" s="389" t="s">
        <v>89</v>
      </c>
      <c r="AF8" s="377" t="str">
        <f>VLOOKUP($AG8,'出場校データ'!$A$5:$F$52,2,FALSE)</f>
        <v>近畿</v>
      </c>
      <c r="AG8" s="375">
        <v>25</v>
      </c>
    </row>
    <row r="9" spans="2:33" ht="29.25" customHeight="1">
      <c r="B9" s="375"/>
      <c r="C9" s="377" t="e">
        <f>VLOOKUP($B9,'出場校データ'!$A$5:$F$52,2,FALSE)</f>
        <v>#N/A</v>
      </c>
      <c r="D9" s="385" t="e">
        <f>VLOOKUP($B9,'出場校データ'!$A$5:$F$52,2,FALSE)</f>
        <v>#N/A</v>
      </c>
      <c r="E9" s="387"/>
      <c r="F9" s="377" t="e">
        <f>VLOOKUP($B9,'出場校データ'!$A$5:$F$52,2,FALSE)</f>
        <v>#N/A</v>
      </c>
      <c r="G9" s="389"/>
      <c r="H9" s="13"/>
      <c r="I9" s="87"/>
      <c r="J9" s="13"/>
      <c r="K9" s="82"/>
      <c r="L9" s="391"/>
      <c r="M9" s="402"/>
      <c r="N9" s="27"/>
      <c r="O9" s="28"/>
      <c r="P9" s="21"/>
      <c r="R9" s="22"/>
      <c r="T9" s="29"/>
      <c r="U9" s="30"/>
      <c r="V9" s="404"/>
      <c r="W9" s="391"/>
      <c r="X9" s="90"/>
      <c r="Y9" s="80"/>
      <c r="Z9" s="93"/>
      <c r="AA9" s="80"/>
      <c r="AB9" s="397"/>
      <c r="AC9" s="387"/>
      <c r="AD9" s="399"/>
      <c r="AE9" s="389"/>
      <c r="AF9" s="377"/>
      <c r="AG9" s="375"/>
    </row>
    <row r="10" spans="2:33" ht="29.25" customHeight="1">
      <c r="B10" s="375">
        <v>3</v>
      </c>
      <c r="C10" s="377" t="str">
        <f>VLOOKUP($B10,'出場校データ'!$A$5:$F$52,2,FALSE)</f>
        <v>東北</v>
      </c>
      <c r="D10" s="385" t="str">
        <f>VLOOKUP($B10,'出場校データ'!$A$5:$F$52,3,FALSE)</f>
        <v>花巻東高等学校</v>
      </c>
      <c r="E10" s="387" t="s">
        <v>81</v>
      </c>
      <c r="F10" s="377" t="str">
        <f>VLOOKUP($B10,'出場校データ'!$A$5:$F$52,5,FALSE)</f>
        <v>岩手</v>
      </c>
      <c r="G10" s="389" t="s">
        <v>89</v>
      </c>
      <c r="H10" s="13"/>
      <c r="I10" s="87"/>
      <c r="J10" s="13"/>
      <c r="K10" s="82"/>
      <c r="L10" s="391">
        <v>3</v>
      </c>
      <c r="M10" s="403"/>
      <c r="N10" s="21"/>
      <c r="O10" s="12"/>
      <c r="R10" s="22"/>
      <c r="T10" s="10"/>
      <c r="U10" s="11"/>
      <c r="V10" s="405"/>
      <c r="W10" s="391">
        <v>27</v>
      </c>
      <c r="X10" s="90"/>
      <c r="Y10" s="80"/>
      <c r="Z10" s="93"/>
      <c r="AA10" s="80"/>
      <c r="AB10" s="397" t="str">
        <f>VLOOKUP($AG10,'出場校データ'!$A$5:$F$52,3,FALSE)</f>
        <v>佐賀女子短期大学付属佐賀女子高等学校</v>
      </c>
      <c r="AC10" s="387" t="s">
        <v>81</v>
      </c>
      <c r="AD10" s="399" t="str">
        <f>VLOOKUP($AG10,'出場校データ'!$A$5:$F$52,5,FALSE)</f>
        <v>佐賀</v>
      </c>
      <c r="AE10" s="389" t="s">
        <v>89</v>
      </c>
      <c r="AF10" s="377" t="str">
        <f>VLOOKUP($AG10,'出場校データ'!$A$5:$F$52,2,FALSE)</f>
        <v>九州</v>
      </c>
      <c r="AG10" s="375">
        <v>41</v>
      </c>
    </row>
    <row r="11" spans="2:33" ht="29.25" customHeight="1">
      <c r="B11" s="375"/>
      <c r="C11" s="377" t="e">
        <f>VLOOKUP($B11,'出場校データ'!$A$5:$F$52,2,FALSE)</f>
        <v>#N/A</v>
      </c>
      <c r="D11" s="385" t="e">
        <f>VLOOKUP($B11,'出場校データ'!$A$5:$F$52,2,FALSE)</f>
        <v>#N/A</v>
      </c>
      <c r="E11" s="387"/>
      <c r="F11" s="377" t="e">
        <f>VLOOKUP($B11,'出場校データ'!$A$5:$F$52,2,FALSE)</f>
        <v>#N/A</v>
      </c>
      <c r="G11" s="389"/>
      <c r="H11" s="13"/>
      <c r="I11" s="400" t="s">
        <v>84</v>
      </c>
      <c r="J11" s="401"/>
      <c r="K11" s="82"/>
      <c r="L11" s="391"/>
      <c r="O11" s="12"/>
      <c r="R11" s="22"/>
      <c r="T11" s="10"/>
      <c r="U11" s="11"/>
      <c r="W11" s="391"/>
      <c r="X11" s="90"/>
      <c r="Y11" s="406" t="s">
        <v>105</v>
      </c>
      <c r="Z11" s="407"/>
      <c r="AA11" s="80"/>
      <c r="AB11" s="397"/>
      <c r="AC11" s="387"/>
      <c r="AD11" s="399"/>
      <c r="AE11" s="389"/>
      <c r="AF11" s="377"/>
      <c r="AG11" s="375"/>
    </row>
    <row r="12" spans="2:33" ht="29.25" customHeight="1">
      <c r="B12" s="375">
        <v>37</v>
      </c>
      <c r="C12" s="377" t="str">
        <f>VLOOKUP($B12,'出場校データ'!$A$5:$F$52,2,FALSE)</f>
        <v>四国</v>
      </c>
      <c r="D12" s="385" t="str">
        <f>VLOOKUP($B12,'出場校データ'!$A$5:$F$52,3,FALSE)</f>
        <v>香川県立高松南高等学校</v>
      </c>
      <c r="E12" s="387" t="s">
        <v>81</v>
      </c>
      <c r="F12" s="377" t="str">
        <f>VLOOKUP($B12,'出場校データ'!$A$5:$F$52,5,FALSE)</f>
        <v>香川</v>
      </c>
      <c r="G12" s="389" t="s">
        <v>89</v>
      </c>
      <c r="H12" s="13"/>
      <c r="I12" s="400"/>
      <c r="J12" s="401"/>
      <c r="K12" s="82"/>
      <c r="L12" s="391">
        <v>4</v>
      </c>
      <c r="O12" s="12"/>
      <c r="R12" s="22"/>
      <c r="T12" s="10"/>
      <c r="U12" s="11"/>
      <c r="W12" s="391">
        <v>28</v>
      </c>
      <c r="X12" s="90"/>
      <c r="Y12" s="406"/>
      <c r="Z12" s="407"/>
      <c r="AA12" s="80"/>
      <c r="AB12" s="397" t="str">
        <f>VLOOKUP($AG12,'出場校データ'!$A$5:$F$52,3,FALSE)</f>
        <v>長野県長野商業高等学校</v>
      </c>
      <c r="AC12" s="387" t="s">
        <v>81</v>
      </c>
      <c r="AD12" s="399" t="str">
        <f>VLOOKUP($AG12,'出場校データ'!$A$5:$F$52,5,FALSE)</f>
        <v>長野</v>
      </c>
      <c r="AE12" s="389" t="s">
        <v>89</v>
      </c>
      <c r="AF12" s="377" t="str">
        <f>VLOOKUP($AG12,'出場校データ'!$A$5:$F$52,2,FALSE)</f>
        <v>北信越</v>
      </c>
      <c r="AG12" s="375">
        <v>20</v>
      </c>
    </row>
    <row r="13" spans="2:33" ht="29.25" customHeight="1">
      <c r="B13" s="375"/>
      <c r="C13" s="377" t="e">
        <f>VLOOKUP($B13,'出場校データ'!$A$5:$F$52,2,FALSE)</f>
        <v>#N/A</v>
      </c>
      <c r="D13" s="385" t="e">
        <f>VLOOKUP($B13,'出場校データ'!$A$5:$F$52,2,FALSE)</f>
        <v>#N/A</v>
      </c>
      <c r="E13" s="387"/>
      <c r="F13" s="377" t="e">
        <f>VLOOKUP($B13,'出場校データ'!$A$5:$F$52,2,FALSE)</f>
        <v>#N/A</v>
      </c>
      <c r="G13" s="389"/>
      <c r="H13" s="13"/>
      <c r="I13" s="87"/>
      <c r="J13" s="13"/>
      <c r="K13" s="82"/>
      <c r="L13" s="391"/>
      <c r="M13" s="402"/>
      <c r="N13" s="27"/>
      <c r="O13" s="31"/>
      <c r="R13" s="22"/>
      <c r="T13" s="10"/>
      <c r="U13" s="30"/>
      <c r="V13" s="404"/>
      <c r="W13" s="391"/>
      <c r="X13" s="90"/>
      <c r="Y13" s="80"/>
      <c r="Z13" s="93"/>
      <c r="AA13" s="80"/>
      <c r="AB13" s="397"/>
      <c r="AC13" s="387"/>
      <c r="AD13" s="399"/>
      <c r="AE13" s="389"/>
      <c r="AF13" s="377"/>
      <c r="AG13" s="375"/>
    </row>
    <row r="14" spans="2:33" ht="29.25" customHeight="1">
      <c r="B14" s="375">
        <v>19</v>
      </c>
      <c r="C14" s="377" t="str">
        <f>VLOOKUP($B14,'出場校データ'!$A$5:$F$52,2,FALSE)</f>
        <v>北信越</v>
      </c>
      <c r="D14" s="385" t="str">
        <f>VLOOKUP($B14,'出場校データ'!$A$5:$F$52,3,FALSE)</f>
        <v>福井県立福井商業高等学校</v>
      </c>
      <c r="E14" s="387" t="s">
        <v>81</v>
      </c>
      <c r="F14" s="377" t="str">
        <f>VLOOKUP($B14,'出場校データ'!$A$5:$F$52,5,FALSE)</f>
        <v>福井</v>
      </c>
      <c r="G14" s="389" t="s">
        <v>89</v>
      </c>
      <c r="H14" s="13"/>
      <c r="I14" s="87"/>
      <c r="J14" s="13"/>
      <c r="K14" s="82"/>
      <c r="L14" s="391">
        <v>5</v>
      </c>
      <c r="M14" s="403"/>
      <c r="N14" s="32"/>
      <c r="O14" s="33"/>
      <c r="P14" s="21"/>
      <c r="R14" s="22"/>
      <c r="T14" s="23"/>
      <c r="U14" s="24"/>
      <c r="V14" s="405"/>
      <c r="W14" s="391">
        <v>29</v>
      </c>
      <c r="X14" s="90"/>
      <c r="Y14" s="80"/>
      <c r="Z14" s="93"/>
      <c r="AA14" s="80"/>
      <c r="AB14" s="397" t="str">
        <f>VLOOKUP($AG14,'出場校データ'!$A$5:$F$52,3,FALSE)</f>
        <v>福岡大学附属若葉高等学校</v>
      </c>
      <c r="AC14" s="387" t="s">
        <v>81</v>
      </c>
      <c r="AD14" s="399" t="str">
        <f>VLOOKUP($AG14,'出場校データ'!$A$5:$F$52,5,FALSE)</f>
        <v>福岡</v>
      </c>
      <c r="AE14" s="389" t="s">
        <v>89</v>
      </c>
      <c r="AF14" s="377" t="str">
        <f>VLOOKUP($AG14,'出場校データ'!$A$5:$F$52,2,FALSE)</f>
        <v>開催枠</v>
      </c>
      <c r="AG14" s="375">
        <v>48</v>
      </c>
    </row>
    <row r="15" spans="2:33" ht="29.25" customHeight="1">
      <c r="B15" s="375"/>
      <c r="C15" s="377" t="e">
        <f>VLOOKUP($B15,'出場校データ'!$A$5:$F$52,2,FALSE)</f>
        <v>#N/A</v>
      </c>
      <c r="D15" s="385" t="e">
        <f>VLOOKUP($B15,'出場校データ'!$A$5:$F$52,2,FALSE)</f>
        <v>#N/A</v>
      </c>
      <c r="E15" s="387"/>
      <c r="F15" s="377" t="e">
        <f>VLOOKUP($B15,'出場校データ'!$A$5:$F$52,2,FALSE)</f>
        <v>#N/A</v>
      </c>
      <c r="G15" s="389"/>
      <c r="H15" s="13"/>
      <c r="I15" s="87"/>
      <c r="J15" s="13"/>
      <c r="K15" s="82"/>
      <c r="L15" s="391"/>
      <c r="N15" s="34"/>
      <c r="O15" s="35"/>
      <c r="P15" s="21"/>
      <c r="R15" s="22"/>
      <c r="T15" s="26"/>
      <c r="U15" s="11"/>
      <c r="W15" s="391"/>
      <c r="X15" s="90"/>
      <c r="Y15" s="80"/>
      <c r="Z15" s="93"/>
      <c r="AA15" s="80"/>
      <c r="AB15" s="397"/>
      <c r="AC15" s="387"/>
      <c r="AD15" s="399"/>
      <c r="AE15" s="389"/>
      <c r="AF15" s="377"/>
      <c r="AG15" s="375"/>
    </row>
    <row r="16" spans="2:33" ht="29.25" customHeight="1">
      <c r="B16" s="375">
        <v>33</v>
      </c>
      <c r="C16" s="377" t="str">
        <f>VLOOKUP($B16,'出場校データ'!$A$5:$F$52,2,FALSE)</f>
        <v>中国</v>
      </c>
      <c r="D16" s="385" t="str">
        <f>VLOOKUP($B16,'出場校データ'!$A$5:$F$52,3,FALSE)</f>
        <v>創志学園高等学校</v>
      </c>
      <c r="E16" s="387" t="s">
        <v>81</v>
      </c>
      <c r="F16" s="377" t="str">
        <f>VLOOKUP($B16,'出場校データ'!$A$5:$F$52,5,FALSE)</f>
        <v>岡山</v>
      </c>
      <c r="G16" s="389" t="s">
        <v>89</v>
      </c>
      <c r="H16" s="13"/>
      <c r="I16" s="87"/>
      <c r="J16" s="13"/>
      <c r="K16" s="83"/>
      <c r="L16" s="391">
        <v>6</v>
      </c>
      <c r="M16" s="16"/>
      <c r="N16" s="17"/>
      <c r="O16" s="36"/>
      <c r="P16" s="21"/>
      <c r="R16" s="22"/>
      <c r="T16" s="29"/>
      <c r="U16" s="37"/>
      <c r="V16" s="38"/>
      <c r="W16" s="391">
        <v>30</v>
      </c>
      <c r="X16" s="91"/>
      <c r="Y16" s="80"/>
      <c r="Z16" s="93"/>
      <c r="AA16" s="80"/>
      <c r="AB16" s="397" t="str">
        <f>VLOOKUP($AG16,'出場校データ'!$A$5:$F$52,3,FALSE)</f>
        <v>星野高等学校</v>
      </c>
      <c r="AC16" s="387" t="s">
        <v>81</v>
      </c>
      <c r="AD16" s="399" t="str">
        <f>VLOOKUP($AG16,'出場校データ'!$A$5:$F$52,5,FALSE)</f>
        <v>埼玉</v>
      </c>
      <c r="AE16" s="389" t="s">
        <v>89</v>
      </c>
      <c r="AF16" s="380" t="str">
        <f>VLOOKUP($AG16,'出場校データ'!$A$5:$F$52,2,FALSE)</f>
        <v>関東</v>
      </c>
      <c r="AG16" s="379">
        <v>11</v>
      </c>
    </row>
    <row r="17" spans="2:33" ht="29.25" customHeight="1">
      <c r="B17" s="376"/>
      <c r="C17" s="378" t="e">
        <f>VLOOKUP($B17,'出場校データ'!$A$5:$F$52,2,FALSE)</f>
        <v>#N/A</v>
      </c>
      <c r="D17" s="410" t="e">
        <f>VLOOKUP($B17,'出場校データ'!$A$5:$F$52,2,FALSE)</f>
        <v>#N/A</v>
      </c>
      <c r="E17" s="411"/>
      <c r="F17" s="378" t="e">
        <f>VLOOKUP($B17,'出場校データ'!$A$5:$F$52,2,FALSE)</f>
        <v>#N/A</v>
      </c>
      <c r="G17" s="408"/>
      <c r="H17" s="409" t="s">
        <v>119</v>
      </c>
      <c r="I17" s="87"/>
      <c r="J17" s="13"/>
      <c r="K17" s="13"/>
      <c r="L17" s="391"/>
      <c r="O17" s="12"/>
      <c r="R17" s="22"/>
      <c r="T17" s="10"/>
      <c r="U17" s="11"/>
      <c r="W17" s="391"/>
      <c r="X17" s="80"/>
      <c r="Y17" s="80"/>
      <c r="Z17" s="93"/>
      <c r="AA17" s="412" t="s">
        <v>118</v>
      </c>
      <c r="AB17" s="397"/>
      <c r="AC17" s="387"/>
      <c r="AD17" s="399"/>
      <c r="AE17" s="389"/>
      <c r="AF17" s="380"/>
      <c r="AG17" s="379"/>
    </row>
    <row r="18" spans="2:33" ht="29.25" customHeight="1">
      <c r="B18" s="379">
        <v>44</v>
      </c>
      <c r="C18" s="380" t="str">
        <f>VLOOKUP($B18,'出場校データ'!$A$5:$F$52,2,FALSE)</f>
        <v>九州</v>
      </c>
      <c r="D18" s="413" t="str">
        <f>VLOOKUP($B18,'出場校データ'!$A$5:$F$52,3,FALSE)</f>
        <v>大分県立大分西高等学校</v>
      </c>
      <c r="E18" s="387" t="s">
        <v>81</v>
      </c>
      <c r="F18" s="380" t="str">
        <f>VLOOKUP($B18,'出場校データ'!$A$5:$F$52,5,FALSE)</f>
        <v>大分</v>
      </c>
      <c r="G18" s="389" t="s">
        <v>89</v>
      </c>
      <c r="H18" s="409"/>
      <c r="I18" s="87"/>
      <c r="J18" s="84"/>
      <c r="K18" s="84"/>
      <c r="L18" s="390">
        <v>7</v>
      </c>
      <c r="M18" s="96"/>
      <c r="N18" s="97"/>
      <c r="O18" s="98"/>
      <c r="P18" s="99"/>
      <c r="Q18" s="99"/>
      <c r="R18" s="100"/>
      <c r="S18" s="99"/>
      <c r="T18" s="101"/>
      <c r="U18" s="102"/>
      <c r="V18" s="103"/>
      <c r="W18" s="390">
        <v>31</v>
      </c>
      <c r="X18" s="95"/>
      <c r="Y18" s="95"/>
      <c r="Z18" s="104"/>
      <c r="AA18" s="412"/>
      <c r="AB18" s="396" t="str">
        <f>VLOOKUP($AG18,'出場校データ'!$A$5:$F$52,3,FALSE)</f>
        <v>九州文化学園高等学校</v>
      </c>
      <c r="AC18" s="386" t="s">
        <v>81</v>
      </c>
      <c r="AD18" s="398" t="str">
        <f>VLOOKUP($AG18,'出場校データ'!$A$5:$F$52,5,FALSE)</f>
        <v>長崎</v>
      </c>
      <c r="AE18" s="388" t="s">
        <v>89</v>
      </c>
      <c r="AF18" s="382" t="str">
        <f>VLOOKUP($AG18,'出場校データ'!$A$5:$F$52,2,FALSE)</f>
        <v>九州</v>
      </c>
      <c r="AG18" s="381">
        <v>42</v>
      </c>
    </row>
    <row r="19" spans="2:33" ht="29.25" customHeight="1">
      <c r="B19" s="379"/>
      <c r="C19" s="380" t="e">
        <f>VLOOKUP($B19,'出場校データ'!$A$5:$F$52,2,FALSE)</f>
        <v>#N/A</v>
      </c>
      <c r="D19" s="413" t="e">
        <f>VLOOKUP($B19,'出場校データ'!$A$5:$F$52,2,FALSE)</f>
        <v>#N/A</v>
      </c>
      <c r="E19" s="387"/>
      <c r="F19" s="380" t="e">
        <f>VLOOKUP($B19,'出場校データ'!$A$5:$F$52,2,FALSE)</f>
        <v>#N/A</v>
      </c>
      <c r="G19" s="389"/>
      <c r="H19" s="13"/>
      <c r="I19" s="87"/>
      <c r="J19" s="13"/>
      <c r="K19" s="81"/>
      <c r="L19" s="391"/>
      <c r="O19" s="20"/>
      <c r="R19" s="22"/>
      <c r="T19" s="23"/>
      <c r="U19" s="24"/>
      <c r="W19" s="391"/>
      <c r="X19" s="89"/>
      <c r="Y19" s="80"/>
      <c r="Z19" s="93"/>
      <c r="AA19" s="80"/>
      <c r="AB19" s="397"/>
      <c r="AC19" s="387"/>
      <c r="AD19" s="399"/>
      <c r="AE19" s="389"/>
      <c r="AF19" s="377"/>
      <c r="AG19" s="375"/>
    </row>
    <row r="20" spans="2:33" ht="29.25" customHeight="1">
      <c r="B20" s="379">
        <v>15</v>
      </c>
      <c r="C20" s="380" t="str">
        <f>VLOOKUP($B20,'出場校データ'!$A$5:$F$52,2,FALSE)</f>
        <v>関東</v>
      </c>
      <c r="D20" s="413" t="str">
        <f>VLOOKUP($B20,'出場校データ'!$A$5:$F$52,3,FALSE)</f>
        <v>甲斐清和高等学校</v>
      </c>
      <c r="E20" s="387" t="s">
        <v>81</v>
      </c>
      <c r="F20" s="380" t="str">
        <f>VLOOKUP($B20,'出場校データ'!$A$5:$F$52,5,FALSE)</f>
        <v>山梨</v>
      </c>
      <c r="G20" s="389" t="s">
        <v>89</v>
      </c>
      <c r="H20" s="13"/>
      <c r="I20" s="87"/>
      <c r="J20" s="13"/>
      <c r="K20" s="82"/>
      <c r="L20" s="391">
        <v>8</v>
      </c>
      <c r="O20" s="25"/>
      <c r="R20" s="22"/>
      <c r="T20" s="26"/>
      <c r="U20" s="11"/>
      <c r="W20" s="391">
        <v>32</v>
      </c>
      <c r="X20" s="90"/>
      <c r="Y20" s="80"/>
      <c r="Z20" s="93"/>
      <c r="AA20" s="80"/>
      <c r="AB20" s="397" t="str">
        <f>VLOOKUP($AG20,'出場校データ'!$A$5:$F$52,3,FALSE)</f>
        <v>帝京安積高等学校</v>
      </c>
      <c r="AC20" s="387" t="s">
        <v>81</v>
      </c>
      <c r="AD20" s="399" t="str">
        <f>VLOOKUP($AG20,'出場校データ'!$A$5:$F$52,5,FALSE)</f>
        <v>福島</v>
      </c>
      <c r="AE20" s="389" t="s">
        <v>89</v>
      </c>
      <c r="AF20" s="380" t="str">
        <f>VLOOKUP($AG20,'出場校データ'!$A$5:$F$52,2,FALSE)</f>
        <v>東北</v>
      </c>
      <c r="AG20" s="379">
        <v>7</v>
      </c>
    </row>
    <row r="21" spans="2:33" ht="29.25" customHeight="1">
      <c r="B21" s="379"/>
      <c r="C21" s="380" t="e">
        <f>VLOOKUP($B21,'出場校データ'!$A$5:$F$52,2,FALSE)</f>
        <v>#N/A</v>
      </c>
      <c r="D21" s="413" t="e">
        <f>VLOOKUP($B21,'出場校データ'!$A$5:$F$52,2,FALSE)</f>
        <v>#N/A</v>
      </c>
      <c r="E21" s="387"/>
      <c r="F21" s="380" t="e">
        <f>VLOOKUP($B21,'出場校データ'!$A$5:$F$52,2,FALSE)</f>
        <v>#N/A</v>
      </c>
      <c r="G21" s="389"/>
      <c r="H21" s="13"/>
      <c r="I21" s="87"/>
      <c r="J21" s="13"/>
      <c r="K21" s="82"/>
      <c r="L21" s="391"/>
      <c r="M21" s="402"/>
      <c r="N21" s="27"/>
      <c r="O21" s="28"/>
      <c r="R21" s="22"/>
      <c r="T21" s="29"/>
      <c r="U21" s="30"/>
      <c r="V21" s="404"/>
      <c r="W21" s="391"/>
      <c r="X21" s="90"/>
      <c r="Y21" s="80"/>
      <c r="Z21" s="93"/>
      <c r="AA21" s="80"/>
      <c r="AB21" s="397"/>
      <c r="AC21" s="387"/>
      <c r="AD21" s="399"/>
      <c r="AE21" s="389"/>
      <c r="AF21" s="380"/>
      <c r="AG21" s="379"/>
    </row>
    <row r="22" spans="2:33" ht="29.25" customHeight="1">
      <c r="B22" s="379">
        <v>18</v>
      </c>
      <c r="C22" s="380" t="str">
        <f>VLOOKUP($B22,'出場校データ'!$A$5:$F$52,2,FALSE)</f>
        <v>北信越</v>
      </c>
      <c r="D22" s="413" t="str">
        <f>VLOOKUP($B22,'出場校データ'!$A$5:$F$52,3,FALSE)</f>
        <v>金沢高等学校</v>
      </c>
      <c r="E22" s="387" t="s">
        <v>81</v>
      </c>
      <c r="F22" s="380" t="str">
        <f>VLOOKUP($B22,'出場校データ'!$A$5:$F$52,5,FALSE)</f>
        <v>石川</v>
      </c>
      <c r="G22" s="389" t="s">
        <v>89</v>
      </c>
      <c r="H22" s="13"/>
      <c r="I22" s="87"/>
      <c r="J22" s="13"/>
      <c r="K22" s="82"/>
      <c r="L22" s="391">
        <v>9</v>
      </c>
      <c r="M22" s="403"/>
      <c r="N22" s="21"/>
      <c r="O22" s="12"/>
      <c r="R22" s="22"/>
      <c r="T22" s="10"/>
      <c r="U22" s="11"/>
      <c r="V22" s="405"/>
      <c r="W22" s="391">
        <v>33</v>
      </c>
      <c r="X22" s="90"/>
      <c r="Y22" s="80"/>
      <c r="Z22" s="93"/>
      <c r="AA22" s="80"/>
      <c r="AB22" s="397" t="str">
        <f>VLOOKUP($AG22,'出場校データ'!$A$5:$F$52,3,FALSE)</f>
        <v>愛媛県立西条高等学校</v>
      </c>
      <c r="AC22" s="387" t="s">
        <v>81</v>
      </c>
      <c r="AD22" s="399" t="str">
        <f>VLOOKUP($AG22,'出場校データ'!$A$5:$F$52,5,FALSE)</f>
        <v>愛媛</v>
      </c>
      <c r="AE22" s="389" t="s">
        <v>89</v>
      </c>
      <c r="AF22" s="380" t="str">
        <f>VLOOKUP($AG22,'出場校データ'!$A$5:$F$52,2,FALSE)</f>
        <v>四国</v>
      </c>
      <c r="AG22" s="379">
        <v>38</v>
      </c>
    </row>
    <row r="23" spans="2:33" ht="29.25" customHeight="1">
      <c r="B23" s="379"/>
      <c r="C23" s="380" t="e">
        <f>VLOOKUP($B23,'出場校データ'!$A$5:$F$52,2,FALSE)</f>
        <v>#N/A</v>
      </c>
      <c r="D23" s="413" t="e">
        <f>VLOOKUP($B23,'出場校データ'!$A$5:$F$52,2,FALSE)</f>
        <v>#N/A</v>
      </c>
      <c r="E23" s="387"/>
      <c r="F23" s="380" t="e">
        <f>VLOOKUP($B23,'出場校データ'!$A$5:$F$52,2,FALSE)</f>
        <v>#N/A</v>
      </c>
      <c r="G23" s="389"/>
      <c r="H23" s="13"/>
      <c r="I23" s="400" t="s">
        <v>97</v>
      </c>
      <c r="J23" s="401"/>
      <c r="K23" s="82"/>
      <c r="L23" s="391"/>
      <c r="O23" s="12"/>
      <c r="R23" s="22"/>
      <c r="T23" s="10"/>
      <c r="U23" s="11"/>
      <c r="W23" s="391"/>
      <c r="X23" s="90"/>
      <c r="Y23" s="406" t="s">
        <v>96</v>
      </c>
      <c r="Z23" s="407"/>
      <c r="AA23" s="80"/>
      <c r="AB23" s="397"/>
      <c r="AC23" s="387"/>
      <c r="AD23" s="399"/>
      <c r="AE23" s="389"/>
      <c r="AF23" s="380"/>
      <c r="AG23" s="379"/>
    </row>
    <row r="24" spans="2:33" ht="29.25" customHeight="1">
      <c r="B24" s="379">
        <v>27</v>
      </c>
      <c r="C24" s="380" t="str">
        <f>VLOOKUP($B24,'出場校データ'!$A$5:$F$52,2,FALSE)</f>
        <v>近畿</v>
      </c>
      <c r="D24" s="413" t="str">
        <f>VLOOKUP($B24,'出場校データ'!$A$5:$F$52,3,FALSE)</f>
        <v>関西福祉大学金光藤蔭高等学校</v>
      </c>
      <c r="E24" s="387" t="s">
        <v>81</v>
      </c>
      <c r="F24" s="380" t="str">
        <f>VLOOKUP($B24,'出場校データ'!$A$5:$F$52,5,FALSE)</f>
        <v>大阪</v>
      </c>
      <c r="G24" s="389" t="s">
        <v>89</v>
      </c>
      <c r="H24" s="13"/>
      <c r="I24" s="400"/>
      <c r="J24" s="401"/>
      <c r="K24" s="82"/>
      <c r="L24" s="391">
        <v>10</v>
      </c>
      <c r="O24" s="12"/>
      <c r="R24" s="22"/>
      <c r="T24" s="10"/>
      <c r="U24" s="11"/>
      <c r="W24" s="391">
        <v>34</v>
      </c>
      <c r="X24" s="90"/>
      <c r="Y24" s="406"/>
      <c r="Z24" s="407"/>
      <c r="AA24" s="80"/>
      <c r="AB24" s="397" t="str">
        <f>VLOOKUP($AG24,'出場校データ'!$A$5:$F$52,3,FALSE)</f>
        <v>神奈川県立厚木商業高等学校</v>
      </c>
      <c r="AC24" s="387" t="s">
        <v>81</v>
      </c>
      <c r="AD24" s="399" t="str">
        <f>VLOOKUP($AG24,'出場校データ'!$A$5:$F$52,5,FALSE)</f>
        <v>神奈川</v>
      </c>
      <c r="AE24" s="389" t="s">
        <v>89</v>
      </c>
      <c r="AF24" s="380" t="str">
        <f>VLOOKUP($AG24,'出場校データ'!$A$5:$F$52,2,FALSE)</f>
        <v>関東</v>
      </c>
      <c r="AG24" s="379">
        <v>14</v>
      </c>
    </row>
    <row r="25" spans="2:33" ht="29.25" customHeight="1">
      <c r="B25" s="379"/>
      <c r="C25" s="380" t="e">
        <f>VLOOKUP($B25,'出場校データ'!$A$5:$F$52,2,FALSE)</f>
        <v>#N/A</v>
      </c>
      <c r="D25" s="413" t="e">
        <f>VLOOKUP($B25,'出場校データ'!$A$5:$F$52,2,FALSE)</f>
        <v>#N/A</v>
      </c>
      <c r="E25" s="387"/>
      <c r="F25" s="380" t="e">
        <f>VLOOKUP($B25,'出場校データ'!$A$5:$F$52,2,FALSE)</f>
        <v>#N/A</v>
      </c>
      <c r="G25" s="389"/>
      <c r="H25" s="13"/>
      <c r="I25" s="87"/>
      <c r="J25" s="13"/>
      <c r="K25" s="82"/>
      <c r="L25" s="391"/>
      <c r="M25" s="402"/>
      <c r="N25" s="27"/>
      <c r="O25" s="31"/>
      <c r="R25" s="22"/>
      <c r="T25" s="10"/>
      <c r="U25" s="30"/>
      <c r="V25" s="404"/>
      <c r="W25" s="391"/>
      <c r="X25" s="90"/>
      <c r="Y25" s="80"/>
      <c r="Z25" s="93"/>
      <c r="AA25" s="80"/>
      <c r="AB25" s="397"/>
      <c r="AC25" s="387"/>
      <c r="AD25" s="399"/>
      <c r="AE25" s="389"/>
      <c r="AF25" s="380"/>
      <c r="AG25" s="379"/>
    </row>
    <row r="26" spans="2:33" ht="29.25" customHeight="1">
      <c r="B26" s="379">
        <v>5</v>
      </c>
      <c r="C26" s="380" t="str">
        <f>VLOOKUP($B26,'出場校データ'!$A$5:$F$52,2,FALSE)</f>
        <v>東北</v>
      </c>
      <c r="D26" s="413" t="str">
        <f>VLOOKUP($B26,'出場校データ'!$A$5:$F$52,3,FALSE)</f>
        <v>秋田県立能代松陽高等学校</v>
      </c>
      <c r="E26" s="387" t="s">
        <v>81</v>
      </c>
      <c r="F26" s="380" t="str">
        <f>VLOOKUP($B26,'出場校データ'!$A$5:$F$52,5,FALSE)</f>
        <v>秋田</v>
      </c>
      <c r="G26" s="389" t="s">
        <v>89</v>
      </c>
      <c r="H26" s="13"/>
      <c r="I26" s="87"/>
      <c r="J26" s="13"/>
      <c r="K26" s="82"/>
      <c r="L26" s="391">
        <v>11</v>
      </c>
      <c r="M26" s="403"/>
      <c r="N26" s="32"/>
      <c r="O26" s="33"/>
      <c r="R26" s="22"/>
      <c r="T26" s="23"/>
      <c r="U26" s="24"/>
      <c r="V26" s="405"/>
      <c r="W26" s="391">
        <v>35</v>
      </c>
      <c r="X26" s="90"/>
      <c r="Y26" s="80"/>
      <c r="Z26" s="93"/>
      <c r="AA26" s="80"/>
      <c r="AB26" s="397" t="str">
        <f>VLOOKUP($AG26,'出場校データ'!$A$5:$F$52,3,FALSE)</f>
        <v>中村女子高等学校</v>
      </c>
      <c r="AC26" s="387" t="s">
        <v>81</v>
      </c>
      <c r="AD26" s="399" t="str">
        <f>VLOOKUP($AG26,'出場校データ'!$A$5:$F$52,5,FALSE)</f>
        <v>山口</v>
      </c>
      <c r="AE26" s="389" t="s">
        <v>89</v>
      </c>
      <c r="AF26" s="380" t="str">
        <f>VLOOKUP($AG26,'出場校データ'!$A$5:$F$52,2,FALSE)</f>
        <v>中国</v>
      </c>
      <c r="AG26" s="379">
        <v>35</v>
      </c>
    </row>
    <row r="27" spans="2:33" ht="29.25" customHeight="1">
      <c r="B27" s="379"/>
      <c r="C27" s="380" t="e">
        <f>VLOOKUP($B27,'出場校データ'!$A$5:$F$52,2,FALSE)</f>
        <v>#N/A</v>
      </c>
      <c r="D27" s="413" t="e">
        <f>VLOOKUP($B27,'出場校データ'!$A$5:$F$52,2,FALSE)</f>
        <v>#N/A</v>
      </c>
      <c r="E27" s="387"/>
      <c r="F27" s="380" t="e">
        <f>VLOOKUP($B27,'出場校データ'!$A$5:$F$52,2,FALSE)</f>
        <v>#N/A</v>
      </c>
      <c r="G27" s="389"/>
      <c r="H27" s="13"/>
      <c r="I27" s="87"/>
      <c r="J27" s="13"/>
      <c r="K27" s="82"/>
      <c r="L27" s="391"/>
      <c r="N27" s="34"/>
      <c r="O27" s="35"/>
      <c r="R27" s="22"/>
      <c r="T27" s="26"/>
      <c r="U27" s="11"/>
      <c r="W27" s="391"/>
      <c r="X27" s="90"/>
      <c r="Y27" s="80"/>
      <c r="Z27" s="93"/>
      <c r="AA27" s="80"/>
      <c r="AB27" s="397"/>
      <c r="AC27" s="387"/>
      <c r="AD27" s="399"/>
      <c r="AE27" s="389"/>
      <c r="AF27" s="380"/>
      <c r="AG27" s="379"/>
    </row>
    <row r="28" spans="2:33" ht="29.25" customHeight="1">
      <c r="B28" s="379">
        <v>21</v>
      </c>
      <c r="C28" s="380" t="str">
        <f>VLOOKUP($B28,'出場校データ'!$A$5:$F$52,2,FALSE)</f>
        <v>東海</v>
      </c>
      <c r="D28" s="413" t="str">
        <f>VLOOKUP($B28,'出場校データ'!$A$5:$F$52,3,FALSE)</f>
        <v>多治見西高等学校</v>
      </c>
      <c r="E28" s="387" t="s">
        <v>81</v>
      </c>
      <c r="F28" s="380" t="str">
        <f>VLOOKUP($B28,'出場校データ'!$A$5:$F$52,5,FALSE)</f>
        <v>岐阜</v>
      </c>
      <c r="G28" s="389" t="s">
        <v>89</v>
      </c>
      <c r="H28" s="13"/>
      <c r="I28" s="88"/>
      <c r="J28" s="13"/>
      <c r="K28" s="83"/>
      <c r="L28" s="391">
        <v>12</v>
      </c>
      <c r="M28" s="16"/>
      <c r="N28" s="17"/>
      <c r="O28" s="36"/>
      <c r="R28" s="22"/>
      <c r="T28" s="29"/>
      <c r="U28" s="37"/>
      <c r="V28" s="38"/>
      <c r="W28" s="391">
        <v>36</v>
      </c>
      <c r="X28" s="91"/>
      <c r="Y28" s="80"/>
      <c r="Z28" s="94"/>
      <c r="AA28" s="80"/>
      <c r="AB28" s="397" t="str">
        <f>VLOOKUP($AG28,'出場校データ'!$A$5:$F$52,3,FALSE)</f>
        <v>奈良文化高等学校</v>
      </c>
      <c r="AC28" s="387" t="s">
        <v>81</v>
      </c>
      <c r="AD28" s="399" t="str">
        <f>VLOOKUP($AG28,'出場校データ'!$A$5:$F$52,5,FALSE)</f>
        <v>奈良</v>
      </c>
      <c r="AE28" s="389" t="s">
        <v>89</v>
      </c>
      <c r="AF28" s="380" t="str">
        <f>VLOOKUP($AG28,'出場校データ'!$A$5:$F$52,2,FALSE)</f>
        <v>近畿</v>
      </c>
      <c r="AG28" s="379">
        <v>29</v>
      </c>
    </row>
    <row r="29" spans="2:33" ht="29.25" customHeight="1">
      <c r="B29" s="379"/>
      <c r="C29" s="380" t="e">
        <f>VLOOKUP($B29,'出場校データ'!$A$5:$F$52,2,FALSE)</f>
        <v>#N/A</v>
      </c>
      <c r="D29" s="413" t="e">
        <f>VLOOKUP($B29,'出場校データ'!$A$5:$F$52,2,FALSE)</f>
        <v>#N/A</v>
      </c>
      <c r="E29" s="387"/>
      <c r="F29" s="380" t="e">
        <f>VLOOKUP($B29,'出場校データ'!$A$5:$F$52,2,FALSE)</f>
        <v>#N/A</v>
      </c>
      <c r="G29" s="389"/>
      <c r="H29" s="13"/>
      <c r="I29" s="13"/>
      <c r="J29" s="13"/>
      <c r="K29" s="13"/>
      <c r="L29" s="391"/>
      <c r="O29" s="39"/>
      <c r="R29" s="22"/>
      <c r="T29" s="10"/>
      <c r="U29" s="11"/>
      <c r="W29" s="391"/>
      <c r="X29" s="80"/>
      <c r="Y29" s="80"/>
      <c r="Z29" s="80"/>
      <c r="AA29" s="80"/>
      <c r="AB29" s="397"/>
      <c r="AC29" s="387"/>
      <c r="AD29" s="399"/>
      <c r="AE29" s="389"/>
      <c r="AF29" s="380"/>
      <c r="AG29" s="379"/>
    </row>
    <row r="30" spans="2:33" ht="29.25" customHeight="1">
      <c r="B30" s="381">
        <v>8</v>
      </c>
      <c r="C30" s="382" t="str">
        <f>VLOOKUP($B30,'出場校データ'!$A$5:$F$52,2,FALSE)</f>
        <v>関東</v>
      </c>
      <c r="D30" s="384" t="str">
        <f>VLOOKUP($B30,'出場校データ'!$A$5:$F$52,3,FALSE)</f>
        <v>茨城県立水戸商業高等学校</v>
      </c>
      <c r="E30" s="386" t="s">
        <v>81</v>
      </c>
      <c r="F30" s="382" t="str">
        <f>VLOOKUP($B30,'出場校データ'!$A$5:$F$52,5,FALSE)</f>
        <v>茨城</v>
      </c>
      <c r="G30" s="388" t="s">
        <v>89</v>
      </c>
      <c r="H30" s="84"/>
      <c r="I30" s="84"/>
      <c r="J30" s="84"/>
      <c r="K30" s="84"/>
      <c r="L30" s="390">
        <v>13</v>
      </c>
      <c r="M30" s="96"/>
      <c r="N30" s="97"/>
      <c r="O30" s="98"/>
      <c r="P30" s="101"/>
      <c r="Q30" s="101"/>
      <c r="R30" s="105"/>
      <c r="S30" s="99"/>
      <c r="T30" s="101"/>
      <c r="U30" s="102"/>
      <c r="V30" s="103"/>
      <c r="W30" s="390">
        <v>37</v>
      </c>
      <c r="X30" s="95"/>
      <c r="Y30" s="95"/>
      <c r="Z30" s="95"/>
      <c r="AA30" s="95"/>
      <c r="AB30" s="396" t="str">
        <f>VLOOKUP($AG30,'出場校データ'!$A$5:$F$52,3,FALSE)</f>
        <v>清水ヶ丘高等学校</v>
      </c>
      <c r="AC30" s="386" t="s">
        <v>81</v>
      </c>
      <c r="AD30" s="398" t="str">
        <f>VLOOKUP($AG30,'出場校データ'!$A$5:$F$52,5,FALSE)</f>
        <v>広島</v>
      </c>
      <c r="AE30" s="388" t="s">
        <v>89</v>
      </c>
      <c r="AF30" s="382" t="str">
        <f>VLOOKUP($AG30,'出場校データ'!$A$5:$F$52,2,FALSE)</f>
        <v>中国</v>
      </c>
      <c r="AG30" s="381">
        <v>34</v>
      </c>
    </row>
    <row r="31" spans="2:33" ht="29.25" customHeight="1">
      <c r="B31" s="375"/>
      <c r="C31" s="377" t="e">
        <f>VLOOKUP($B31,'出場校データ'!$A$5:$F$52,2,FALSE)</f>
        <v>#N/A</v>
      </c>
      <c r="D31" s="385" t="e">
        <f>VLOOKUP($B31,'出場校データ'!$A$5:$F$52,2,FALSE)</f>
        <v>#N/A</v>
      </c>
      <c r="E31" s="387"/>
      <c r="F31" s="377" t="e">
        <f>VLOOKUP($B31,'出場校データ'!$A$5:$F$52,2,FALSE)</f>
        <v>#N/A</v>
      </c>
      <c r="G31" s="389"/>
      <c r="H31" s="13"/>
      <c r="I31" s="86"/>
      <c r="J31" s="13"/>
      <c r="K31" s="81"/>
      <c r="L31" s="391"/>
      <c r="O31" s="20"/>
      <c r="P31" s="21"/>
      <c r="R31" s="22"/>
      <c r="T31" s="23"/>
      <c r="U31" s="24"/>
      <c r="W31" s="391"/>
      <c r="X31" s="89"/>
      <c r="Y31" s="80"/>
      <c r="Z31" s="92"/>
      <c r="AA31" s="80"/>
      <c r="AB31" s="397"/>
      <c r="AC31" s="387"/>
      <c r="AD31" s="399"/>
      <c r="AE31" s="389"/>
      <c r="AF31" s="377"/>
      <c r="AG31" s="375"/>
    </row>
    <row r="32" spans="2:33" ht="29.25" customHeight="1">
      <c r="B32" s="375">
        <v>39</v>
      </c>
      <c r="C32" s="377" t="str">
        <f>VLOOKUP($B32,'出場校データ'!$A$5:$F$52,2,FALSE)</f>
        <v>四国</v>
      </c>
      <c r="D32" s="385" t="str">
        <f>VLOOKUP($B32,'出場校データ'!$A$5:$F$52,3,FALSE)</f>
        <v>高知商業高等学校</v>
      </c>
      <c r="E32" s="387" t="s">
        <v>81</v>
      </c>
      <c r="F32" s="377" t="str">
        <f>VLOOKUP($B32,'出場校データ'!$A$5:$F$52,5,FALSE)</f>
        <v>高知</v>
      </c>
      <c r="G32" s="389" t="s">
        <v>89</v>
      </c>
      <c r="H32" s="13"/>
      <c r="I32" s="87"/>
      <c r="J32" s="13"/>
      <c r="K32" s="82"/>
      <c r="L32" s="391">
        <v>14</v>
      </c>
      <c r="O32" s="25"/>
      <c r="P32" s="21"/>
      <c r="R32" s="22"/>
      <c r="T32" s="26"/>
      <c r="U32" s="11"/>
      <c r="W32" s="391">
        <v>38</v>
      </c>
      <c r="X32" s="90"/>
      <c r="Y32" s="80"/>
      <c r="Z32" s="93"/>
      <c r="AA32" s="80"/>
      <c r="AB32" s="397" t="str">
        <f>VLOOKUP($AG32,'出場校データ'!$A$5:$F$52,3,FALSE)</f>
        <v>神戸野田高等学校</v>
      </c>
      <c r="AC32" s="387" t="s">
        <v>81</v>
      </c>
      <c r="AD32" s="399" t="str">
        <f>VLOOKUP($AG32,'出場校データ'!$A$5:$F$52,5,FALSE)</f>
        <v>兵庫</v>
      </c>
      <c r="AE32" s="389" t="s">
        <v>89</v>
      </c>
      <c r="AF32" s="377" t="str">
        <f>VLOOKUP($AG32,'出場校データ'!$A$5:$F$52,2,FALSE)</f>
        <v>近畿</v>
      </c>
      <c r="AG32" s="375">
        <v>28</v>
      </c>
    </row>
    <row r="33" spans="2:33" ht="29.25" customHeight="1">
      <c r="B33" s="375"/>
      <c r="C33" s="377" t="e">
        <f>VLOOKUP($B33,'出場校データ'!$A$5:$F$52,2,FALSE)</f>
        <v>#N/A</v>
      </c>
      <c r="D33" s="385" t="e">
        <f>VLOOKUP($B33,'出場校データ'!$A$5:$F$52,2,FALSE)</f>
        <v>#N/A</v>
      </c>
      <c r="E33" s="387"/>
      <c r="F33" s="377" t="e">
        <f>VLOOKUP($B33,'出場校データ'!$A$5:$F$52,2,FALSE)</f>
        <v>#N/A</v>
      </c>
      <c r="G33" s="389"/>
      <c r="H33" s="13"/>
      <c r="I33" s="87"/>
      <c r="J33" s="13"/>
      <c r="K33" s="82"/>
      <c r="L33" s="391"/>
      <c r="M33" s="402"/>
      <c r="N33" s="27"/>
      <c r="O33" s="28"/>
      <c r="P33" s="21"/>
      <c r="R33" s="22"/>
      <c r="T33" s="29"/>
      <c r="U33" s="30"/>
      <c r="V33" s="404"/>
      <c r="W33" s="391"/>
      <c r="X33" s="90"/>
      <c r="Y33" s="80"/>
      <c r="Z33" s="93"/>
      <c r="AA33" s="80"/>
      <c r="AB33" s="397"/>
      <c r="AC33" s="387"/>
      <c r="AD33" s="399"/>
      <c r="AE33" s="389"/>
      <c r="AF33" s="377"/>
      <c r="AG33" s="375"/>
    </row>
    <row r="34" spans="2:33" ht="29.25" customHeight="1">
      <c r="B34" s="375">
        <v>31</v>
      </c>
      <c r="C34" s="377" t="str">
        <f>VLOOKUP($B34,'出場校データ'!$A$5:$F$52,2,FALSE)</f>
        <v>中国</v>
      </c>
      <c r="D34" s="385" t="str">
        <f>VLOOKUP($B34,'出場校データ'!$A$5:$F$52,3,FALSE)</f>
        <v>鳥取城北高等学校</v>
      </c>
      <c r="E34" s="387" t="s">
        <v>81</v>
      </c>
      <c r="F34" s="377" t="str">
        <f>VLOOKUP($B34,'出場校データ'!$A$5:$F$52,5,FALSE)</f>
        <v>鳥取</v>
      </c>
      <c r="G34" s="389" t="s">
        <v>89</v>
      </c>
      <c r="H34" s="13"/>
      <c r="I34" s="87"/>
      <c r="J34" s="13"/>
      <c r="K34" s="82"/>
      <c r="L34" s="391">
        <v>15</v>
      </c>
      <c r="M34" s="403"/>
      <c r="N34" s="21"/>
      <c r="O34" s="12"/>
      <c r="R34" s="22"/>
      <c r="T34" s="10"/>
      <c r="U34" s="11"/>
      <c r="V34" s="405"/>
      <c r="W34" s="391">
        <v>39</v>
      </c>
      <c r="X34" s="90"/>
      <c r="Y34" s="80"/>
      <c r="Z34" s="93"/>
      <c r="AA34" s="80"/>
      <c r="AB34" s="397" t="str">
        <f>VLOOKUP($AG34,'出場校データ'!$A$5:$F$52,3,FALSE)</f>
        <v>とわの森三愛高等学校</v>
      </c>
      <c r="AC34" s="387" t="s">
        <v>81</v>
      </c>
      <c r="AD34" s="399" t="str">
        <f>VLOOKUP($AG34,'出場校データ'!$A$5:$F$52,5,FALSE)</f>
        <v>北海道</v>
      </c>
      <c r="AE34" s="389" t="s">
        <v>89</v>
      </c>
      <c r="AF34" s="377" t="str">
        <f>VLOOKUP($AG34,'出場校データ'!$A$5:$F$52,2,FALSE)</f>
        <v>北海道</v>
      </c>
      <c r="AG34" s="375">
        <v>1</v>
      </c>
    </row>
    <row r="35" spans="2:33" ht="29.25" customHeight="1">
      <c r="B35" s="375"/>
      <c r="C35" s="377" t="e">
        <f>VLOOKUP($B35,'出場校データ'!$A$5:$F$52,2,FALSE)</f>
        <v>#N/A</v>
      </c>
      <c r="D35" s="385" t="e">
        <f>VLOOKUP($B35,'出場校データ'!$A$5:$F$52,2,FALSE)</f>
        <v>#N/A</v>
      </c>
      <c r="E35" s="387"/>
      <c r="F35" s="377" t="e">
        <f>VLOOKUP($B35,'出場校データ'!$A$5:$F$52,2,FALSE)</f>
        <v>#N/A</v>
      </c>
      <c r="G35" s="389"/>
      <c r="H35" s="13"/>
      <c r="I35" s="400" t="s">
        <v>99</v>
      </c>
      <c r="J35" s="401"/>
      <c r="K35" s="82"/>
      <c r="L35" s="391"/>
      <c r="O35" s="12"/>
      <c r="R35" s="22"/>
      <c r="T35" s="10"/>
      <c r="U35" s="11"/>
      <c r="W35" s="391"/>
      <c r="X35" s="90"/>
      <c r="Y35" s="406" t="s">
        <v>120</v>
      </c>
      <c r="Z35" s="407"/>
      <c r="AA35" s="80"/>
      <c r="AB35" s="397"/>
      <c r="AC35" s="387"/>
      <c r="AD35" s="399"/>
      <c r="AE35" s="389"/>
      <c r="AF35" s="377"/>
      <c r="AG35" s="375"/>
    </row>
    <row r="36" spans="2:33" ht="29.25" customHeight="1">
      <c r="B36" s="375">
        <v>2</v>
      </c>
      <c r="C36" s="377" t="str">
        <f>VLOOKUP($B36,'出場校データ'!$A$5:$F$52,2,FALSE)</f>
        <v>東北</v>
      </c>
      <c r="D36" s="385" t="str">
        <f>VLOOKUP($B36,'出場校データ'!$A$5:$F$52,3,FALSE)</f>
        <v>弘前学院聖愛高等学校</v>
      </c>
      <c r="E36" s="387" t="s">
        <v>81</v>
      </c>
      <c r="F36" s="377" t="str">
        <f>VLOOKUP($B36,'出場校データ'!$A$5:$F$52,5,FALSE)</f>
        <v>青森</v>
      </c>
      <c r="G36" s="389" t="s">
        <v>89</v>
      </c>
      <c r="H36" s="13"/>
      <c r="I36" s="400"/>
      <c r="J36" s="401"/>
      <c r="K36" s="82"/>
      <c r="L36" s="391">
        <v>16</v>
      </c>
      <c r="O36" s="12"/>
      <c r="P36" s="10"/>
      <c r="Q36" s="10"/>
      <c r="R36" s="19"/>
      <c r="T36" s="10"/>
      <c r="U36" s="11"/>
      <c r="W36" s="391">
        <v>40</v>
      </c>
      <c r="X36" s="90"/>
      <c r="Y36" s="406"/>
      <c r="Z36" s="407"/>
      <c r="AA36" s="80"/>
      <c r="AB36" s="397" t="str">
        <f>VLOOKUP($AG36,'出場校データ'!$A$5:$F$52,3,FALSE)</f>
        <v>新潟県立高田北城高等学校</v>
      </c>
      <c r="AC36" s="387" t="s">
        <v>81</v>
      </c>
      <c r="AD36" s="399" t="str">
        <f>VLOOKUP($AG36,'出場校データ'!$A$5:$F$52,5,FALSE)</f>
        <v>新潟</v>
      </c>
      <c r="AE36" s="389" t="s">
        <v>89</v>
      </c>
      <c r="AF36" s="377" t="str">
        <f>VLOOKUP($AG36,'出場校データ'!$A$5:$F$52,2,FALSE)</f>
        <v>北信越</v>
      </c>
      <c r="AG36" s="375">
        <v>16</v>
      </c>
    </row>
    <row r="37" spans="2:33" ht="29.25" customHeight="1">
      <c r="B37" s="375"/>
      <c r="C37" s="377" t="e">
        <f>VLOOKUP($B37,'出場校データ'!$A$5:$F$52,2,FALSE)</f>
        <v>#N/A</v>
      </c>
      <c r="D37" s="385" t="e">
        <f>VLOOKUP($B37,'出場校データ'!$A$5:$F$52,2,FALSE)</f>
        <v>#N/A</v>
      </c>
      <c r="E37" s="387"/>
      <c r="F37" s="377" t="e">
        <f>VLOOKUP($B37,'出場校データ'!$A$5:$F$52,2,FALSE)</f>
        <v>#N/A</v>
      </c>
      <c r="G37" s="389"/>
      <c r="H37" s="13"/>
      <c r="I37" s="87"/>
      <c r="J37" s="13"/>
      <c r="K37" s="82"/>
      <c r="L37" s="391"/>
      <c r="M37" s="402"/>
      <c r="N37" s="27"/>
      <c r="O37" s="31"/>
      <c r="R37" s="22"/>
      <c r="T37" s="10"/>
      <c r="U37" s="30"/>
      <c r="V37" s="404"/>
      <c r="W37" s="391"/>
      <c r="X37" s="90"/>
      <c r="Y37" s="80"/>
      <c r="Z37" s="93"/>
      <c r="AA37" s="80"/>
      <c r="AB37" s="397"/>
      <c r="AC37" s="387"/>
      <c r="AD37" s="399"/>
      <c r="AE37" s="389"/>
      <c r="AF37" s="377"/>
      <c r="AG37" s="375"/>
    </row>
    <row r="38" spans="2:33" ht="29.25" customHeight="1">
      <c r="B38" s="375">
        <v>46</v>
      </c>
      <c r="C38" s="377" t="str">
        <f>VLOOKUP($B38,'出場校データ'!$A$5:$F$52,2,FALSE)</f>
        <v>九州</v>
      </c>
      <c r="D38" s="385" t="str">
        <f>VLOOKUP($B38,'出場校データ'!$A$5:$F$52,3,FALSE)</f>
        <v>神村学園高等部</v>
      </c>
      <c r="E38" s="387" t="s">
        <v>81</v>
      </c>
      <c r="F38" s="377" t="str">
        <f>VLOOKUP($B38,'出場校データ'!$A$5:$F$52,5,FALSE)</f>
        <v>鹿児島</v>
      </c>
      <c r="G38" s="389" t="s">
        <v>89</v>
      </c>
      <c r="H38" s="13"/>
      <c r="I38" s="87"/>
      <c r="J38" s="13"/>
      <c r="K38" s="82"/>
      <c r="L38" s="391">
        <v>17</v>
      </c>
      <c r="M38" s="403"/>
      <c r="N38" s="32"/>
      <c r="O38" s="33"/>
      <c r="P38" s="21"/>
      <c r="R38" s="22"/>
      <c r="T38" s="23"/>
      <c r="U38" s="24"/>
      <c r="V38" s="405"/>
      <c r="W38" s="391">
        <v>41</v>
      </c>
      <c r="X38" s="90"/>
      <c r="Y38" s="80"/>
      <c r="Z38" s="93"/>
      <c r="AA38" s="80"/>
      <c r="AB38" s="397" t="str">
        <f>VLOOKUP($AG38,'出場校データ'!$A$5:$F$52,3,FALSE)</f>
        <v>日出高等学校</v>
      </c>
      <c r="AC38" s="387" t="s">
        <v>81</v>
      </c>
      <c r="AD38" s="399" t="str">
        <f>VLOOKUP($AG38,'出場校データ'!$A$5:$F$52,5,FALSE)</f>
        <v>東京</v>
      </c>
      <c r="AE38" s="389" t="s">
        <v>89</v>
      </c>
      <c r="AF38" s="377" t="str">
        <f>VLOOKUP($AG38,'出場校データ'!$A$5:$F$52,2,FALSE)</f>
        <v>関東</v>
      </c>
      <c r="AG38" s="375">
        <v>13</v>
      </c>
    </row>
    <row r="39" spans="2:33" ht="29.25" customHeight="1">
      <c r="B39" s="375"/>
      <c r="C39" s="377" t="e">
        <f>VLOOKUP($B39,'出場校データ'!$A$5:$F$52,2,FALSE)</f>
        <v>#N/A</v>
      </c>
      <c r="D39" s="385" t="e">
        <f>VLOOKUP($B39,'出場校データ'!$A$5:$F$52,2,FALSE)</f>
        <v>#N/A</v>
      </c>
      <c r="E39" s="387"/>
      <c r="F39" s="377" t="e">
        <f>VLOOKUP($B39,'出場校データ'!$A$5:$F$52,2,FALSE)</f>
        <v>#N/A</v>
      </c>
      <c r="G39" s="389"/>
      <c r="H39" s="13"/>
      <c r="I39" s="87"/>
      <c r="J39" s="13"/>
      <c r="K39" s="82"/>
      <c r="L39" s="391"/>
      <c r="N39" s="34"/>
      <c r="O39" s="35"/>
      <c r="P39" s="21"/>
      <c r="R39" s="22"/>
      <c r="T39" s="26"/>
      <c r="U39" s="11"/>
      <c r="W39" s="391"/>
      <c r="X39" s="90"/>
      <c r="Y39" s="80"/>
      <c r="Z39" s="93"/>
      <c r="AA39" s="80"/>
      <c r="AB39" s="397"/>
      <c r="AC39" s="387"/>
      <c r="AD39" s="399"/>
      <c r="AE39" s="389"/>
      <c r="AF39" s="377"/>
      <c r="AG39" s="375"/>
    </row>
    <row r="40" spans="2:33" ht="29.25" customHeight="1">
      <c r="B40" s="379">
        <v>17</v>
      </c>
      <c r="C40" s="380" t="str">
        <f>VLOOKUP($B40,'出場校データ'!$A$5:$F$52,2,FALSE)</f>
        <v>北信越</v>
      </c>
      <c r="D40" s="413" t="str">
        <f>VLOOKUP($B40,'出場校データ'!$A$5:$F$52,3,FALSE)</f>
        <v>富山県立滑川高等学校</v>
      </c>
      <c r="E40" s="387" t="s">
        <v>81</v>
      </c>
      <c r="F40" s="380" t="str">
        <f>VLOOKUP($B40,'出場校データ'!$A$5:$F$52,5,FALSE)</f>
        <v>富山</v>
      </c>
      <c r="G40" s="389" t="s">
        <v>89</v>
      </c>
      <c r="H40" s="13"/>
      <c r="I40" s="87"/>
      <c r="J40" s="13"/>
      <c r="K40" s="83"/>
      <c r="L40" s="391">
        <v>18</v>
      </c>
      <c r="M40" s="16"/>
      <c r="N40" s="17"/>
      <c r="O40" s="36"/>
      <c r="R40" s="22"/>
      <c r="T40" s="29"/>
      <c r="U40" s="37"/>
      <c r="V40" s="38"/>
      <c r="W40" s="391">
        <v>42</v>
      </c>
      <c r="X40" s="91"/>
      <c r="Y40" s="80"/>
      <c r="Z40" s="93"/>
      <c r="AA40" s="80"/>
      <c r="AB40" s="397" t="str">
        <f>VLOOKUP($AG40,'出場校データ'!$A$5:$F$52,3,FALSE)</f>
        <v>文徳高等学校</v>
      </c>
      <c r="AC40" s="387" t="s">
        <v>81</v>
      </c>
      <c r="AD40" s="399" t="str">
        <f>VLOOKUP($AG40,'出場校データ'!$A$5:$F$52,5,FALSE)</f>
        <v>熊本</v>
      </c>
      <c r="AE40" s="389" t="s">
        <v>89</v>
      </c>
      <c r="AF40" s="380" t="str">
        <f>VLOOKUP($AG40,'出場校データ'!$A$5:$F$52,2,FALSE)</f>
        <v>九州</v>
      </c>
      <c r="AG40" s="379">
        <v>43</v>
      </c>
    </row>
    <row r="41" spans="2:33" ht="29.25" customHeight="1">
      <c r="B41" s="379"/>
      <c r="C41" s="380" t="e">
        <f>VLOOKUP($B41,'出場校データ'!$A$5:$F$52,2,FALSE)</f>
        <v>#N/A</v>
      </c>
      <c r="D41" s="413" t="e">
        <f>VLOOKUP($B41,'出場校データ'!$A$5:$F$52,2,FALSE)</f>
        <v>#N/A</v>
      </c>
      <c r="E41" s="387"/>
      <c r="F41" s="380" t="e">
        <f>VLOOKUP($B41,'出場校データ'!$A$5:$F$52,2,FALSE)</f>
        <v>#N/A</v>
      </c>
      <c r="G41" s="389"/>
      <c r="H41" s="409" t="s">
        <v>122</v>
      </c>
      <c r="I41" s="87"/>
      <c r="J41" s="13"/>
      <c r="K41" s="13"/>
      <c r="L41" s="391"/>
      <c r="O41" s="12"/>
      <c r="R41" s="22"/>
      <c r="T41" s="10"/>
      <c r="U41" s="11"/>
      <c r="W41" s="391"/>
      <c r="X41" s="80"/>
      <c r="Y41" s="80"/>
      <c r="Z41" s="93"/>
      <c r="AA41" s="412" t="s">
        <v>123</v>
      </c>
      <c r="AB41" s="397"/>
      <c r="AC41" s="387"/>
      <c r="AD41" s="399"/>
      <c r="AE41" s="389"/>
      <c r="AF41" s="380"/>
      <c r="AG41" s="379"/>
    </row>
    <row r="42" spans="2:33" ht="29.25" customHeight="1">
      <c r="B42" s="381">
        <v>24</v>
      </c>
      <c r="C42" s="382" t="str">
        <f>VLOOKUP($B42,'出場校データ'!$A$5:$F$52,2,FALSE)</f>
        <v>東海</v>
      </c>
      <c r="D42" s="384" t="str">
        <f>VLOOKUP($B42,'出場校データ'!$A$5:$F$52,3,FALSE)</f>
        <v>伊勢学園高等学校</v>
      </c>
      <c r="E42" s="386" t="s">
        <v>81</v>
      </c>
      <c r="F42" s="382" t="str">
        <f>VLOOKUP($B42,'出場校データ'!$A$5:$F$52,5,FALSE)</f>
        <v>三重</v>
      </c>
      <c r="G42" s="388" t="s">
        <v>89</v>
      </c>
      <c r="H42" s="409"/>
      <c r="I42" s="106"/>
      <c r="J42" s="84"/>
      <c r="K42" s="84"/>
      <c r="L42" s="390">
        <v>19</v>
      </c>
      <c r="M42" s="96"/>
      <c r="N42" s="97"/>
      <c r="O42" s="107"/>
      <c r="P42" s="99"/>
      <c r="Q42" s="99"/>
      <c r="R42" s="100"/>
      <c r="S42" s="99"/>
      <c r="T42" s="101"/>
      <c r="U42" s="102"/>
      <c r="V42" s="103"/>
      <c r="W42" s="390">
        <v>43</v>
      </c>
      <c r="X42" s="95"/>
      <c r="Y42" s="95"/>
      <c r="Z42" s="104"/>
      <c r="AA42" s="412"/>
      <c r="AB42" s="396" t="str">
        <f>VLOOKUP($AG42,'出場校データ'!$A$5:$F$52,3,FALSE)</f>
        <v>京都西山高等学校</v>
      </c>
      <c r="AC42" s="386" t="s">
        <v>81</v>
      </c>
      <c r="AD42" s="398" t="str">
        <f>VLOOKUP($AG42,'出場校データ'!$A$5:$F$52,5,FALSE)</f>
        <v>京都</v>
      </c>
      <c r="AE42" s="388" t="s">
        <v>89</v>
      </c>
      <c r="AF42" s="382" t="str">
        <f>VLOOKUP($AG42,'出場校データ'!$A$5:$F$52,2,FALSE)</f>
        <v>近畿</v>
      </c>
      <c r="AG42" s="381">
        <v>26</v>
      </c>
    </row>
    <row r="43" spans="2:33" ht="29.25" customHeight="1">
      <c r="B43" s="375"/>
      <c r="C43" s="377" t="e">
        <f>VLOOKUP($B43,'出場校データ'!$A$5:$F$52,2,FALSE)</f>
        <v>#N/A</v>
      </c>
      <c r="D43" s="385" t="e">
        <f>VLOOKUP($B43,'出場校データ'!$A$5:$F$52,2,FALSE)</f>
        <v>#N/A</v>
      </c>
      <c r="E43" s="387"/>
      <c r="F43" s="377" t="e">
        <f>VLOOKUP($B43,'出場校データ'!$A$5:$F$52,2,FALSE)</f>
        <v>#N/A</v>
      </c>
      <c r="G43" s="389"/>
      <c r="H43" s="13"/>
      <c r="I43" s="87"/>
      <c r="J43" s="13"/>
      <c r="K43" s="81"/>
      <c r="L43" s="391"/>
      <c r="O43" s="20"/>
      <c r="R43" s="22"/>
      <c r="T43" s="23"/>
      <c r="U43" s="24"/>
      <c r="W43" s="391"/>
      <c r="X43" s="89"/>
      <c r="Y43" s="80"/>
      <c r="Z43" s="93"/>
      <c r="AA43" s="80"/>
      <c r="AB43" s="397"/>
      <c r="AC43" s="387"/>
      <c r="AD43" s="399"/>
      <c r="AE43" s="389"/>
      <c r="AF43" s="377"/>
      <c r="AG43" s="375"/>
    </row>
    <row r="44" spans="2:33" ht="29.25" customHeight="1">
      <c r="B44" s="379">
        <v>6</v>
      </c>
      <c r="C44" s="380" t="str">
        <f>VLOOKUP($B44,'出場校データ'!$A$5:$F$52,2,FALSE)</f>
        <v>東北</v>
      </c>
      <c r="D44" s="413" t="str">
        <f>VLOOKUP($B44,'出場校データ'!$A$5:$F$52,3,FALSE)</f>
        <v>山形県立上山明新館高等学校</v>
      </c>
      <c r="E44" s="387" t="s">
        <v>81</v>
      </c>
      <c r="F44" s="380" t="str">
        <f>VLOOKUP($B44,'出場校データ'!$A$5:$F$52,5,FALSE)</f>
        <v>山形</v>
      </c>
      <c r="G44" s="389" t="s">
        <v>89</v>
      </c>
      <c r="H44" s="13"/>
      <c r="I44" s="87"/>
      <c r="J44" s="13"/>
      <c r="K44" s="82"/>
      <c r="L44" s="391">
        <v>20</v>
      </c>
      <c r="O44" s="25"/>
      <c r="R44" s="22"/>
      <c r="T44" s="26"/>
      <c r="U44" s="11"/>
      <c r="W44" s="391">
        <v>44</v>
      </c>
      <c r="X44" s="90"/>
      <c r="Y44" s="80"/>
      <c r="Z44" s="93"/>
      <c r="AA44" s="80"/>
      <c r="AB44" s="397" t="str">
        <f>VLOOKUP($AG44,'出場校データ'!$A$5:$F$52,3,FALSE)</f>
        <v>福岡県立福岡中央高等学校</v>
      </c>
      <c r="AC44" s="387" t="s">
        <v>81</v>
      </c>
      <c r="AD44" s="399" t="str">
        <f>VLOOKUP($AG44,'出場校データ'!$A$5:$F$52,5,FALSE)</f>
        <v>福岡</v>
      </c>
      <c r="AE44" s="389" t="s">
        <v>89</v>
      </c>
      <c r="AF44" s="380" t="str">
        <f>VLOOKUP($AG44,'出場校データ'!$A$5:$F$52,2,FALSE)</f>
        <v>九州</v>
      </c>
      <c r="AG44" s="379">
        <v>40</v>
      </c>
    </row>
    <row r="45" spans="2:33" ht="29.25" customHeight="1">
      <c r="B45" s="379"/>
      <c r="C45" s="380" t="e">
        <f>VLOOKUP($B45,'出場校データ'!$A$5:$F$52,2,FALSE)</f>
        <v>#N/A</v>
      </c>
      <c r="D45" s="413" t="e">
        <f>VLOOKUP($B45,'出場校データ'!$A$5:$F$52,2,FALSE)</f>
        <v>#N/A</v>
      </c>
      <c r="E45" s="387"/>
      <c r="F45" s="380" t="e">
        <f>VLOOKUP($B45,'出場校データ'!$A$5:$F$52,2,FALSE)</f>
        <v>#N/A</v>
      </c>
      <c r="G45" s="389"/>
      <c r="H45" s="13"/>
      <c r="I45" s="87"/>
      <c r="J45" s="13"/>
      <c r="K45" s="82"/>
      <c r="L45" s="391"/>
      <c r="M45" s="402"/>
      <c r="N45" s="27"/>
      <c r="O45" s="28"/>
      <c r="R45" s="22"/>
      <c r="T45" s="29"/>
      <c r="U45" s="30"/>
      <c r="V45" s="404"/>
      <c r="W45" s="391"/>
      <c r="X45" s="90"/>
      <c r="Y45" s="80"/>
      <c r="Z45" s="93"/>
      <c r="AA45" s="80"/>
      <c r="AB45" s="397"/>
      <c r="AC45" s="387"/>
      <c r="AD45" s="399"/>
      <c r="AE45" s="389"/>
      <c r="AF45" s="380"/>
      <c r="AG45" s="379"/>
    </row>
    <row r="46" spans="2:33" ht="29.25" customHeight="1">
      <c r="B46" s="379">
        <v>45</v>
      </c>
      <c r="C46" s="380" t="str">
        <f>VLOOKUP($B46,'出場校データ'!$A$5:$F$52,2,FALSE)</f>
        <v>九州</v>
      </c>
      <c r="D46" s="413" t="str">
        <f>VLOOKUP($B46,'出場校データ'!$A$5:$F$52,3,FALSE)</f>
        <v>日南学園高等学校</v>
      </c>
      <c r="E46" s="387" t="s">
        <v>81</v>
      </c>
      <c r="F46" s="380" t="str">
        <f>VLOOKUP($B46,'出場校データ'!$A$5:$F$52,5,FALSE)</f>
        <v>宮崎</v>
      </c>
      <c r="G46" s="389" t="s">
        <v>89</v>
      </c>
      <c r="H46" s="13"/>
      <c r="I46" s="87"/>
      <c r="J46" s="13"/>
      <c r="K46" s="82"/>
      <c r="L46" s="391">
        <v>21</v>
      </c>
      <c r="M46" s="403"/>
      <c r="N46" s="21"/>
      <c r="O46" s="12"/>
      <c r="R46" s="22"/>
      <c r="T46" s="10"/>
      <c r="U46" s="11"/>
      <c r="V46" s="405"/>
      <c r="W46" s="391">
        <v>45</v>
      </c>
      <c r="X46" s="90"/>
      <c r="Y46" s="80"/>
      <c r="Z46" s="93"/>
      <c r="AA46" s="80"/>
      <c r="AB46" s="397" t="str">
        <f>VLOOKUP($AG46,'出場校データ'!$A$5:$F$52,3,FALSE)</f>
        <v>徳島県立辻高等学校</v>
      </c>
      <c r="AC46" s="387" t="s">
        <v>81</v>
      </c>
      <c r="AD46" s="399" t="str">
        <f>VLOOKUP($AG46,'出場校データ'!$A$5:$F$52,5,FALSE)</f>
        <v>徳島</v>
      </c>
      <c r="AE46" s="389" t="s">
        <v>89</v>
      </c>
      <c r="AF46" s="380" t="str">
        <f>VLOOKUP($AG46,'出場校データ'!$A$5:$F$52,2,FALSE)</f>
        <v>四国</v>
      </c>
      <c r="AG46" s="379">
        <v>36</v>
      </c>
    </row>
    <row r="47" spans="2:33" ht="29.25" customHeight="1">
      <c r="B47" s="379"/>
      <c r="C47" s="380" t="e">
        <f>VLOOKUP($B47,'出場校データ'!$A$5:$F$52,2,FALSE)</f>
        <v>#N/A</v>
      </c>
      <c r="D47" s="413" t="e">
        <f>VLOOKUP($B47,'出場校データ'!$A$5:$F$52,2,FALSE)</f>
        <v>#N/A</v>
      </c>
      <c r="E47" s="387"/>
      <c r="F47" s="380" t="e">
        <f>VLOOKUP($B47,'出場校データ'!$A$5:$F$52,2,FALSE)</f>
        <v>#N/A</v>
      </c>
      <c r="G47" s="389"/>
      <c r="H47" s="13"/>
      <c r="I47" s="400" t="s">
        <v>103</v>
      </c>
      <c r="J47" s="401"/>
      <c r="K47" s="82"/>
      <c r="L47" s="391"/>
      <c r="O47" s="12"/>
      <c r="R47" s="22"/>
      <c r="T47" s="10"/>
      <c r="U47" s="11"/>
      <c r="W47" s="391"/>
      <c r="X47" s="90"/>
      <c r="Y47" s="406" t="s">
        <v>98</v>
      </c>
      <c r="Z47" s="407"/>
      <c r="AA47" s="80"/>
      <c r="AB47" s="397"/>
      <c r="AC47" s="387"/>
      <c r="AD47" s="399"/>
      <c r="AE47" s="389"/>
      <c r="AF47" s="380"/>
      <c r="AG47" s="379"/>
    </row>
    <row r="48" spans="2:33" ht="29.25" customHeight="1">
      <c r="B48" s="379">
        <v>10</v>
      </c>
      <c r="C48" s="380" t="str">
        <f>VLOOKUP($B48,'出場校データ'!$A$5:$F$52,2,FALSE)</f>
        <v>関東</v>
      </c>
      <c r="D48" s="413" t="str">
        <f>VLOOKUP($B48,'出場校データ'!$A$5:$F$52,3,FALSE)</f>
        <v>高崎健康福祉大学高崎高等学校</v>
      </c>
      <c r="E48" s="387" t="s">
        <v>81</v>
      </c>
      <c r="F48" s="380" t="str">
        <f>VLOOKUP($B48,'出場校データ'!$A$5:$F$52,5,FALSE)</f>
        <v>群馬</v>
      </c>
      <c r="G48" s="389" t="s">
        <v>89</v>
      </c>
      <c r="H48" s="13"/>
      <c r="I48" s="400"/>
      <c r="J48" s="401"/>
      <c r="K48" s="82"/>
      <c r="L48" s="391">
        <v>22</v>
      </c>
      <c r="O48" s="12"/>
      <c r="R48" s="22"/>
      <c r="T48" s="10"/>
      <c r="U48" s="11"/>
      <c r="W48" s="391">
        <v>46</v>
      </c>
      <c r="X48" s="90"/>
      <c r="Y48" s="406"/>
      <c r="Z48" s="407"/>
      <c r="AA48" s="80"/>
      <c r="AB48" s="397" t="str">
        <f>VLOOKUP($AG48,'出場校データ'!$A$5:$F$52,3,FALSE)</f>
        <v>栃木県立大田原女子高等学校</v>
      </c>
      <c r="AC48" s="387" t="s">
        <v>81</v>
      </c>
      <c r="AD48" s="399" t="str">
        <f>VLOOKUP($AG48,'出場校データ'!$A$5:$F$52,5,FALSE)</f>
        <v>栃木</v>
      </c>
      <c r="AE48" s="389" t="s">
        <v>89</v>
      </c>
      <c r="AF48" s="380" t="str">
        <f>VLOOKUP($AG48,'出場校データ'!$A$5:$F$52,2,FALSE)</f>
        <v>関東</v>
      </c>
      <c r="AG48" s="379">
        <v>9</v>
      </c>
    </row>
    <row r="49" spans="2:33" ht="29.25" customHeight="1">
      <c r="B49" s="379"/>
      <c r="C49" s="380" t="e">
        <f>VLOOKUP($B49,'出場校データ'!$A$5:$F$52,2,FALSE)</f>
        <v>#N/A</v>
      </c>
      <c r="D49" s="413" t="e">
        <f>VLOOKUP($B49,'出場校データ'!$A$5:$F$52,2,FALSE)</f>
        <v>#N/A</v>
      </c>
      <c r="E49" s="387"/>
      <c r="F49" s="380" t="e">
        <f>VLOOKUP($B49,'出場校データ'!$A$5:$F$52,2,FALSE)</f>
        <v>#N/A</v>
      </c>
      <c r="G49" s="389"/>
      <c r="H49" s="13"/>
      <c r="I49" s="87"/>
      <c r="J49" s="13"/>
      <c r="K49" s="82"/>
      <c r="L49" s="391"/>
      <c r="M49" s="402"/>
      <c r="N49" s="27"/>
      <c r="O49" s="31"/>
      <c r="R49" s="22"/>
      <c r="T49" s="10"/>
      <c r="U49" s="30"/>
      <c r="V49" s="404"/>
      <c r="W49" s="391"/>
      <c r="X49" s="90"/>
      <c r="Y49" s="80"/>
      <c r="Z49" s="93"/>
      <c r="AA49" s="80"/>
      <c r="AB49" s="397"/>
      <c r="AC49" s="387"/>
      <c r="AD49" s="399"/>
      <c r="AE49" s="389"/>
      <c r="AF49" s="380"/>
      <c r="AG49" s="379"/>
    </row>
    <row r="50" spans="2:33" ht="29.25" customHeight="1">
      <c r="B50" s="379">
        <v>32</v>
      </c>
      <c r="C50" s="380" t="str">
        <f>VLOOKUP($B50,'出場校データ'!$A$5:$F$52,2,FALSE)</f>
        <v>中国</v>
      </c>
      <c r="D50" s="413" t="str">
        <f>VLOOKUP($B50,'出場校データ'!$A$5:$F$52,3,FALSE)</f>
        <v>島根県立三刀屋高等学校</v>
      </c>
      <c r="E50" s="387" t="s">
        <v>81</v>
      </c>
      <c r="F50" s="380" t="str">
        <f>VLOOKUP($B50,'出場校データ'!$A$5:$F$52,5,FALSE)</f>
        <v>島根</v>
      </c>
      <c r="G50" s="389" t="s">
        <v>89</v>
      </c>
      <c r="H50" s="13"/>
      <c r="I50" s="87"/>
      <c r="J50" s="13"/>
      <c r="K50" s="82"/>
      <c r="L50" s="391">
        <v>23</v>
      </c>
      <c r="M50" s="403"/>
      <c r="N50" s="32"/>
      <c r="O50" s="33"/>
      <c r="R50" s="22"/>
      <c r="T50" s="23"/>
      <c r="U50" s="24"/>
      <c r="V50" s="405"/>
      <c r="W50" s="391">
        <v>47</v>
      </c>
      <c r="X50" s="90"/>
      <c r="Y50" s="80"/>
      <c r="Z50" s="93"/>
      <c r="AA50" s="80"/>
      <c r="AB50" s="397" t="str">
        <f>VLOOKUP($AG50,'出場校データ'!$A$5:$F$52,3,FALSE)</f>
        <v>加藤学園高等学校</v>
      </c>
      <c r="AC50" s="387" t="s">
        <v>81</v>
      </c>
      <c r="AD50" s="399" t="str">
        <f>VLOOKUP($AG50,'出場校データ'!$A$5:$F$52,5,FALSE)</f>
        <v>静岡</v>
      </c>
      <c r="AE50" s="389" t="s">
        <v>89</v>
      </c>
      <c r="AF50" s="380" t="str">
        <f>VLOOKUP($AG50,'出場校データ'!$A$5:$F$52,2,FALSE)</f>
        <v>東海</v>
      </c>
      <c r="AG50" s="379">
        <v>22</v>
      </c>
    </row>
    <row r="51" spans="2:33" ht="29.25" customHeight="1">
      <c r="B51" s="379"/>
      <c r="C51" s="380" t="e">
        <f>VLOOKUP($B51,'出場校データ'!$A$5:$F$52,2,FALSE)</f>
        <v>#N/A</v>
      </c>
      <c r="D51" s="413" t="e">
        <f>VLOOKUP($B51,'出場校データ'!$A$5:$F$52,2,FALSE)</f>
        <v>#N/A</v>
      </c>
      <c r="E51" s="387"/>
      <c r="F51" s="380" t="e">
        <f>VLOOKUP($B51,'出場校データ'!$A$5:$F$52,2,FALSE)</f>
        <v>#N/A</v>
      </c>
      <c r="G51" s="389"/>
      <c r="H51" s="13"/>
      <c r="I51" s="87"/>
      <c r="J51" s="13"/>
      <c r="K51" s="82"/>
      <c r="L51" s="391"/>
      <c r="N51" s="34"/>
      <c r="O51" s="35"/>
      <c r="R51" s="22"/>
      <c r="T51" s="26"/>
      <c r="U51" s="11"/>
      <c r="W51" s="391"/>
      <c r="X51" s="90"/>
      <c r="Y51" s="80"/>
      <c r="Z51" s="93"/>
      <c r="AA51" s="80"/>
      <c r="AB51" s="397"/>
      <c r="AC51" s="387"/>
      <c r="AD51" s="399"/>
      <c r="AE51" s="389"/>
      <c r="AF51" s="380"/>
      <c r="AG51" s="379"/>
    </row>
    <row r="52" spans="2:33" ht="29.25" customHeight="1">
      <c r="B52" s="375">
        <v>30</v>
      </c>
      <c r="C52" s="377" t="str">
        <f>VLOOKUP($B52,'出場校データ'!$A$5:$F$52,2,FALSE)</f>
        <v>近畿</v>
      </c>
      <c r="D52" s="385" t="str">
        <f>VLOOKUP($B52,'出場校データ'!$A$5:$F$52,3,FALSE)</f>
        <v>和歌山県立和歌山北高等学校</v>
      </c>
      <c r="E52" s="387" t="s">
        <v>81</v>
      </c>
      <c r="F52" s="377" t="str">
        <f>VLOOKUP($B52,'出場校データ'!$A$5:$F$52,5,FALSE)</f>
        <v>和歌山</v>
      </c>
      <c r="G52" s="389" t="s">
        <v>89</v>
      </c>
      <c r="H52" s="13"/>
      <c r="I52" s="88"/>
      <c r="J52" s="13"/>
      <c r="K52" s="83"/>
      <c r="L52" s="391">
        <v>24</v>
      </c>
      <c r="M52" s="16"/>
      <c r="N52" s="17"/>
      <c r="O52" s="36"/>
      <c r="R52" s="22"/>
      <c r="T52" s="29"/>
      <c r="U52" s="37"/>
      <c r="V52" s="38"/>
      <c r="W52" s="391">
        <v>48</v>
      </c>
      <c r="X52" s="91"/>
      <c r="Y52" s="80"/>
      <c r="Z52" s="94"/>
      <c r="AA52" s="80"/>
      <c r="AB52" s="397" t="str">
        <f>VLOOKUP($AG52,'出場校データ'!$A$5:$F$52,3,FALSE)</f>
        <v>東北生活文化大学高等学校</v>
      </c>
      <c r="AC52" s="387" t="s">
        <v>81</v>
      </c>
      <c r="AD52" s="399" t="str">
        <f>VLOOKUP($AG52,'出場校データ'!$A$5:$F$52,5,FALSE)</f>
        <v>宮城</v>
      </c>
      <c r="AE52" s="389" t="s">
        <v>89</v>
      </c>
      <c r="AF52" s="377" t="str">
        <f>VLOOKUP($AG52,'出場校データ'!$A$5:$F$52,2,FALSE)</f>
        <v>東北</v>
      </c>
      <c r="AG52" s="375">
        <v>4</v>
      </c>
    </row>
    <row r="53" spans="2:33" ht="29.25" customHeight="1">
      <c r="B53" s="376"/>
      <c r="C53" s="378" t="e">
        <f>VLOOKUP($B53,'出場校データ'!$A$5:$F$52,2,FALSE)</f>
        <v>#N/A</v>
      </c>
      <c r="D53" s="410" t="e">
        <f>VLOOKUP($B53,'出場校データ'!$A$5:$F$52,2,FALSE)</f>
        <v>#N/A</v>
      </c>
      <c r="E53" s="411"/>
      <c r="F53" s="378" t="e">
        <f>VLOOKUP($B53,'出場校データ'!$A$5:$F$52,2,FALSE)</f>
        <v>#N/A</v>
      </c>
      <c r="G53" s="408"/>
      <c r="H53" s="85"/>
      <c r="I53" s="85"/>
      <c r="J53" s="85"/>
      <c r="K53" s="85"/>
      <c r="L53" s="415"/>
      <c r="M53" s="110"/>
      <c r="N53" s="110"/>
      <c r="O53" s="111"/>
      <c r="P53" s="112"/>
      <c r="Q53" s="112"/>
      <c r="R53" s="113"/>
      <c r="S53" s="112"/>
      <c r="T53" s="114"/>
      <c r="U53" s="115"/>
      <c r="V53" s="110"/>
      <c r="W53" s="415"/>
      <c r="X53" s="109"/>
      <c r="Y53" s="109"/>
      <c r="Z53" s="109"/>
      <c r="AA53" s="109"/>
      <c r="AB53" s="416"/>
      <c r="AC53" s="411"/>
      <c r="AD53" s="417"/>
      <c r="AE53" s="408"/>
      <c r="AF53" s="378"/>
      <c r="AG53" s="376"/>
    </row>
    <row r="54" spans="4:31" ht="14.25">
      <c r="D54" s="13"/>
      <c r="E54" s="14"/>
      <c r="F54" s="10"/>
      <c r="G54" s="15"/>
      <c r="H54" s="15"/>
      <c r="I54" s="15"/>
      <c r="J54" s="15"/>
      <c r="K54" s="15"/>
      <c r="L54" s="41"/>
      <c r="O54" s="10"/>
      <c r="P54" s="4"/>
      <c r="Q54" s="4"/>
      <c r="R54" s="4"/>
      <c r="S54" s="4"/>
      <c r="T54" s="10"/>
      <c r="AB54" s="13"/>
      <c r="AC54" s="14"/>
      <c r="AD54" s="10"/>
      <c r="AE54" s="15"/>
    </row>
    <row r="55" spans="4:31" ht="14.25">
      <c r="D55" s="13"/>
      <c r="E55" s="14"/>
      <c r="F55" s="10"/>
      <c r="G55" s="15"/>
      <c r="H55" s="15"/>
      <c r="I55" s="15"/>
      <c r="J55" s="15"/>
      <c r="K55" s="15"/>
      <c r="L55" s="41"/>
      <c r="O55" s="10"/>
      <c r="P55" s="4"/>
      <c r="Q55" s="4"/>
      <c r="R55" s="4"/>
      <c r="S55" s="4"/>
      <c r="T55" s="10"/>
      <c r="AB55" s="13"/>
      <c r="AC55" s="14"/>
      <c r="AD55" s="10"/>
      <c r="AE55" s="15"/>
    </row>
    <row r="56" spans="4:31" ht="13.5">
      <c r="D56" s="13"/>
      <c r="E56" s="14"/>
      <c r="F56" s="10"/>
      <c r="G56" s="15"/>
      <c r="H56" s="15"/>
      <c r="I56" s="15"/>
      <c r="J56" s="15"/>
      <c r="K56" s="15"/>
      <c r="L56" s="41"/>
      <c r="M56" s="42"/>
      <c r="AB56" s="13"/>
      <c r="AC56" s="14"/>
      <c r="AD56" s="10"/>
      <c r="AE56" s="15"/>
    </row>
    <row r="57" spans="4:31" ht="14.25">
      <c r="D57" s="4"/>
      <c r="E57" s="4"/>
      <c r="F57" s="4"/>
      <c r="G57" s="43"/>
      <c r="H57" s="43"/>
      <c r="I57" s="43"/>
      <c r="J57" s="43"/>
      <c r="K57" s="43"/>
      <c r="L57" s="4"/>
      <c r="M57" s="42"/>
      <c r="AB57" s="4"/>
      <c r="AC57" s="4"/>
      <c r="AD57" s="4"/>
      <c r="AE57" s="4"/>
    </row>
    <row r="58" spans="4:31" ht="14.25">
      <c r="D58" s="4"/>
      <c r="E58" s="4"/>
      <c r="F58" s="4"/>
      <c r="G58" s="43"/>
      <c r="H58" s="43"/>
      <c r="I58" s="43"/>
      <c r="J58" s="43"/>
      <c r="K58" s="43"/>
      <c r="L58" s="4"/>
      <c r="AB58" s="4"/>
      <c r="AC58" s="4"/>
      <c r="AD58" s="4"/>
      <c r="AE58" s="4"/>
    </row>
    <row r="59" spans="4:31" ht="14.25">
      <c r="D59" s="4"/>
      <c r="E59" s="4"/>
      <c r="F59" s="4"/>
      <c r="G59" s="43"/>
      <c r="H59" s="43"/>
      <c r="I59" s="43"/>
      <c r="J59" s="43"/>
      <c r="K59" s="43"/>
      <c r="L59" s="4"/>
      <c r="AB59" s="4"/>
      <c r="AC59" s="4"/>
      <c r="AD59" s="4"/>
      <c r="AE59" s="4"/>
    </row>
    <row r="60" spans="4:31" ht="14.25">
      <c r="D60" s="4"/>
      <c r="E60" s="4"/>
      <c r="F60" s="4"/>
      <c r="G60" s="43"/>
      <c r="H60" s="43"/>
      <c r="I60" s="43"/>
      <c r="J60" s="43"/>
      <c r="K60" s="43"/>
      <c r="L60" s="4"/>
      <c r="AB60" s="4"/>
      <c r="AC60" s="4"/>
      <c r="AD60" s="4"/>
      <c r="AE60" s="4"/>
    </row>
    <row r="61" spans="4:31" ht="14.25">
      <c r="D61" s="4"/>
      <c r="E61" s="4"/>
      <c r="F61" s="4"/>
      <c r="G61" s="43"/>
      <c r="H61" s="43"/>
      <c r="I61" s="43"/>
      <c r="J61" s="43"/>
      <c r="K61" s="43"/>
      <c r="L61" s="4"/>
      <c r="AB61" s="4"/>
      <c r="AC61" s="4"/>
      <c r="AD61" s="4"/>
      <c r="AE61" s="4"/>
    </row>
    <row r="62" spans="4:31" ht="14.25">
      <c r="D62" s="4"/>
      <c r="E62" s="4"/>
      <c r="F62" s="4"/>
      <c r="G62" s="43"/>
      <c r="H62" s="43"/>
      <c r="I62" s="43"/>
      <c r="J62" s="43"/>
      <c r="K62" s="43"/>
      <c r="L62" s="4"/>
      <c r="M62" s="42"/>
      <c r="AB62" s="4"/>
      <c r="AC62" s="4"/>
      <c r="AD62" s="4"/>
      <c r="AE62" s="4"/>
    </row>
    <row r="63" spans="4:31" ht="14.25">
      <c r="D63" s="4"/>
      <c r="E63" s="4"/>
      <c r="F63" s="4"/>
      <c r="G63" s="43"/>
      <c r="H63" s="43"/>
      <c r="I63" s="43"/>
      <c r="J63" s="43"/>
      <c r="K63" s="43"/>
      <c r="L63" s="4"/>
      <c r="AB63" s="4"/>
      <c r="AC63" s="4"/>
      <c r="AD63" s="4"/>
      <c r="AE63" s="4"/>
    </row>
    <row r="64" spans="5:11" ht="13.5">
      <c r="E64" s="3"/>
      <c r="G64" s="34"/>
      <c r="H64" s="34"/>
      <c r="I64" s="34"/>
      <c r="J64" s="34"/>
      <c r="K64" s="34"/>
    </row>
  </sheetData>
  <sheetProtection/>
  <mergeCells count="370">
    <mergeCell ref="D50:D51"/>
    <mergeCell ref="E50:E51"/>
    <mergeCell ref="F50:F51"/>
    <mergeCell ref="G50:G51"/>
    <mergeCell ref="D52:D53"/>
    <mergeCell ref="F52:F53"/>
    <mergeCell ref="G52:G53"/>
    <mergeCell ref="E52:E53"/>
    <mergeCell ref="AE52:AE53"/>
    <mergeCell ref="D1:AE1"/>
    <mergeCell ref="L52:L53"/>
    <mergeCell ref="W52:W53"/>
    <mergeCell ref="AB52:AB53"/>
    <mergeCell ref="AC52:AC53"/>
    <mergeCell ref="AD52:AD53"/>
    <mergeCell ref="AC50:AC51"/>
    <mergeCell ref="AB50:AB51"/>
    <mergeCell ref="M49:M50"/>
    <mergeCell ref="AD50:AD51"/>
    <mergeCell ref="AE50:AE51"/>
    <mergeCell ref="L46:L47"/>
    <mergeCell ref="W46:W47"/>
    <mergeCell ref="Y47:Z48"/>
    <mergeCell ref="AB46:AB47"/>
    <mergeCell ref="AC46:AC47"/>
    <mergeCell ref="AB48:AB49"/>
    <mergeCell ref="AC48:AC49"/>
    <mergeCell ref="I47:J48"/>
    <mergeCell ref="L48:L49"/>
    <mergeCell ref="W48:W49"/>
    <mergeCell ref="L50:L51"/>
    <mergeCell ref="W50:W51"/>
    <mergeCell ref="V49:V50"/>
    <mergeCell ref="D48:D49"/>
    <mergeCell ref="E48:E49"/>
    <mergeCell ref="F48:F49"/>
    <mergeCell ref="G48:G49"/>
    <mergeCell ref="D46:D47"/>
    <mergeCell ref="E46:E47"/>
    <mergeCell ref="F46:F47"/>
    <mergeCell ref="G46:G47"/>
    <mergeCell ref="AD48:AD49"/>
    <mergeCell ref="AE48:AE49"/>
    <mergeCell ref="AD42:AD43"/>
    <mergeCell ref="AE44:AE45"/>
    <mergeCell ref="AD46:AD47"/>
    <mergeCell ref="AE46:AE47"/>
    <mergeCell ref="D44:D45"/>
    <mergeCell ref="E44:E45"/>
    <mergeCell ref="F44:F45"/>
    <mergeCell ref="G44:G45"/>
    <mergeCell ref="AE42:AE43"/>
    <mergeCell ref="AD44:AD45"/>
    <mergeCell ref="L44:L45"/>
    <mergeCell ref="W44:W45"/>
    <mergeCell ref="AB44:AB45"/>
    <mergeCell ref="AC44:AC45"/>
    <mergeCell ref="M45:M46"/>
    <mergeCell ref="V45:V46"/>
    <mergeCell ref="AD40:AD41"/>
    <mergeCell ref="AE40:AE41"/>
    <mergeCell ref="D42:D43"/>
    <mergeCell ref="E42:E43"/>
    <mergeCell ref="F42:F43"/>
    <mergeCell ref="G42:G43"/>
    <mergeCell ref="L42:L43"/>
    <mergeCell ref="W42:W43"/>
    <mergeCell ref="AB42:AB43"/>
    <mergeCell ref="H41:H42"/>
    <mergeCell ref="F38:F39"/>
    <mergeCell ref="G38:G39"/>
    <mergeCell ref="L40:L41"/>
    <mergeCell ref="W40:W41"/>
    <mergeCell ref="W38:W39"/>
    <mergeCell ref="AC42:AC43"/>
    <mergeCell ref="AB40:AB41"/>
    <mergeCell ref="AC40:AC41"/>
    <mergeCell ref="AA41:AA42"/>
    <mergeCell ref="AE38:AE39"/>
    <mergeCell ref="AC38:AC39"/>
    <mergeCell ref="AB38:AB39"/>
    <mergeCell ref="D40:D41"/>
    <mergeCell ref="E40:E41"/>
    <mergeCell ref="F40:F41"/>
    <mergeCell ref="G40:G41"/>
    <mergeCell ref="L38:L39"/>
    <mergeCell ref="D38:D39"/>
    <mergeCell ref="E38:E39"/>
    <mergeCell ref="I35:J36"/>
    <mergeCell ref="AC36:AC37"/>
    <mergeCell ref="AD36:AD37"/>
    <mergeCell ref="AD38:AD39"/>
    <mergeCell ref="L34:L35"/>
    <mergeCell ref="W34:W35"/>
    <mergeCell ref="L36:L37"/>
    <mergeCell ref="W36:W37"/>
    <mergeCell ref="M37:M38"/>
    <mergeCell ref="V37:V38"/>
    <mergeCell ref="D34:D35"/>
    <mergeCell ref="E34:E35"/>
    <mergeCell ref="F34:F35"/>
    <mergeCell ref="G34:G35"/>
    <mergeCell ref="D36:D37"/>
    <mergeCell ref="E36:E37"/>
    <mergeCell ref="F36:F37"/>
    <mergeCell ref="G36:G37"/>
    <mergeCell ref="Y35:Z36"/>
    <mergeCell ref="AB36:AB37"/>
    <mergeCell ref="AE36:AE37"/>
    <mergeCell ref="AD34:AD35"/>
    <mergeCell ref="AE34:AE35"/>
    <mergeCell ref="AB34:AB35"/>
    <mergeCell ref="AC34:AC35"/>
    <mergeCell ref="D32:D33"/>
    <mergeCell ref="E32:E33"/>
    <mergeCell ref="F32:F33"/>
    <mergeCell ref="G32:G33"/>
    <mergeCell ref="AD32:AD33"/>
    <mergeCell ref="AE32:AE33"/>
    <mergeCell ref="L32:L33"/>
    <mergeCell ref="W32:W33"/>
    <mergeCell ref="AB28:AB29"/>
    <mergeCell ref="AC28:AC29"/>
    <mergeCell ref="AB30:AB31"/>
    <mergeCell ref="AC30:AC31"/>
    <mergeCell ref="M33:M34"/>
    <mergeCell ref="V33:V34"/>
    <mergeCell ref="AB32:AB33"/>
    <mergeCell ref="AC32:AC33"/>
    <mergeCell ref="AD28:AD29"/>
    <mergeCell ref="AE28:AE29"/>
    <mergeCell ref="D30:D31"/>
    <mergeCell ref="E30:E31"/>
    <mergeCell ref="F30:F31"/>
    <mergeCell ref="G30:G31"/>
    <mergeCell ref="L30:L31"/>
    <mergeCell ref="W30:W31"/>
    <mergeCell ref="AD30:AD31"/>
    <mergeCell ref="AE30:AE31"/>
    <mergeCell ref="L26:L27"/>
    <mergeCell ref="W26:W27"/>
    <mergeCell ref="D28:D29"/>
    <mergeCell ref="E28:E29"/>
    <mergeCell ref="F28:F29"/>
    <mergeCell ref="G28:G29"/>
    <mergeCell ref="L28:L29"/>
    <mergeCell ref="W28:W29"/>
    <mergeCell ref="D26:D27"/>
    <mergeCell ref="E26:E27"/>
    <mergeCell ref="F26:F27"/>
    <mergeCell ref="G26:G27"/>
    <mergeCell ref="AE24:AE25"/>
    <mergeCell ref="M25:M26"/>
    <mergeCell ref="V25:V26"/>
    <mergeCell ref="AD26:AD27"/>
    <mergeCell ref="AE26:AE27"/>
    <mergeCell ref="AB26:AB27"/>
    <mergeCell ref="AC26:AC27"/>
    <mergeCell ref="AB24:AB25"/>
    <mergeCell ref="AC24:AC25"/>
    <mergeCell ref="AD24:AD25"/>
    <mergeCell ref="Y23:Z24"/>
    <mergeCell ref="L22:L23"/>
    <mergeCell ref="W22:W23"/>
    <mergeCell ref="L24:L25"/>
    <mergeCell ref="W24:W25"/>
    <mergeCell ref="I23:J24"/>
    <mergeCell ref="D24:D25"/>
    <mergeCell ref="E24:E25"/>
    <mergeCell ref="F24:F25"/>
    <mergeCell ref="G24:G25"/>
    <mergeCell ref="D22:D23"/>
    <mergeCell ref="E22:E23"/>
    <mergeCell ref="F22:F23"/>
    <mergeCell ref="G22:G23"/>
    <mergeCell ref="AB20:AB21"/>
    <mergeCell ref="AC20:AC21"/>
    <mergeCell ref="AD20:AD21"/>
    <mergeCell ref="AE20:AE21"/>
    <mergeCell ref="M21:M22"/>
    <mergeCell ref="V21:V22"/>
    <mergeCell ref="AD22:AD23"/>
    <mergeCell ref="AE22:AE23"/>
    <mergeCell ref="AB22:AB23"/>
    <mergeCell ref="AC22:AC23"/>
    <mergeCell ref="D20:D21"/>
    <mergeCell ref="E20:E21"/>
    <mergeCell ref="F20:F21"/>
    <mergeCell ref="G20:G21"/>
    <mergeCell ref="L20:L21"/>
    <mergeCell ref="W20:W21"/>
    <mergeCell ref="AE16:AE17"/>
    <mergeCell ref="D18:D19"/>
    <mergeCell ref="E18:E19"/>
    <mergeCell ref="F18:F19"/>
    <mergeCell ref="G18:G19"/>
    <mergeCell ref="L18:L19"/>
    <mergeCell ref="AB18:AB19"/>
    <mergeCell ref="AC18:AC19"/>
    <mergeCell ref="AD18:AD19"/>
    <mergeCell ref="AE18:AE19"/>
    <mergeCell ref="D14:D15"/>
    <mergeCell ref="D16:D17"/>
    <mergeCell ref="E16:E17"/>
    <mergeCell ref="F16:F17"/>
    <mergeCell ref="AA17:AA18"/>
    <mergeCell ref="AD16:AD17"/>
    <mergeCell ref="W16:W17"/>
    <mergeCell ref="H17:H18"/>
    <mergeCell ref="M13:M14"/>
    <mergeCell ref="V13:V14"/>
    <mergeCell ref="E14:E15"/>
    <mergeCell ref="F14:F15"/>
    <mergeCell ref="G14:G15"/>
    <mergeCell ref="AE12:AE13"/>
    <mergeCell ref="AD14:AD15"/>
    <mergeCell ref="AE14:AE15"/>
    <mergeCell ref="AB14:AB15"/>
    <mergeCell ref="AC14:AC15"/>
    <mergeCell ref="W12:W13"/>
    <mergeCell ref="AB12:AB13"/>
    <mergeCell ref="W14:W15"/>
    <mergeCell ref="E10:E11"/>
    <mergeCell ref="F10:F11"/>
    <mergeCell ref="AC12:AC13"/>
    <mergeCell ref="AB16:AB17"/>
    <mergeCell ref="W18:W19"/>
    <mergeCell ref="AC16:AC17"/>
    <mergeCell ref="L14:L15"/>
    <mergeCell ref="L12:L13"/>
    <mergeCell ref="G16:G17"/>
    <mergeCell ref="L16:L17"/>
    <mergeCell ref="AD8:AD9"/>
    <mergeCell ref="AB8:AB9"/>
    <mergeCell ref="AC8:AC9"/>
    <mergeCell ref="W8:W9"/>
    <mergeCell ref="D10:D11"/>
    <mergeCell ref="AD12:AD13"/>
    <mergeCell ref="D12:D13"/>
    <mergeCell ref="E12:E13"/>
    <mergeCell ref="F12:F13"/>
    <mergeCell ref="G12:G13"/>
    <mergeCell ref="AE10:AE11"/>
    <mergeCell ref="Y11:Z12"/>
    <mergeCell ref="G10:G11"/>
    <mergeCell ref="L10:L11"/>
    <mergeCell ref="D8:D9"/>
    <mergeCell ref="E8:E9"/>
    <mergeCell ref="F8:F9"/>
    <mergeCell ref="G8:G9"/>
    <mergeCell ref="AB10:AB11"/>
    <mergeCell ref="AC10:AC11"/>
    <mergeCell ref="W6:W7"/>
    <mergeCell ref="AD6:AD7"/>
    <mergeCell ref="AE6:AE7"/>
    <mergeCell ref="W10:W11"/>
    <mergeCell ref="I11:J12"/>
    <mergeCell ref="L8:L9"/>
    <mergeCell ref="AE8:AE9"/>
    <mergeCell ref="M9:M10"/>
    <mergeCell ref="V9:V10"/>
    <mergeCell ref="AD10:AD11"/>
    <mergeCell ref="B6:B7"/>
    <mergeCell ref="AF8:AF9"/>
    <mergeCell ref="D6:D7"/>
    <mergeCell ref="E6:E7"/>
    <mergeCell ref="F6:F7"/>
    <mergeCell ref="G6:G7"/>
    <mergeCell ref="L6:L7"/>
    <mergeCell ref="AF6:AF7"/>
    <mergeCell ref="AB6:AB7"/>
    <mergeCell ref="AC6:AC7"/>
    <mergeCell ref="AG8:AG9"/>
    <mergeCell ref="AF10:AF11"/>
    <mergeCell ref="AG10:AG11"/>
    <mergeCell ref="AG6:AG7"/>
    <mergeCell ref="D2:AE3"/>
    <mergeCell ref="C6:C7"/>
    <mergeCell ref="D4:AE4"/>
    <mergeCell ref="L5:N5"/>
    <mergeCell ref="P5:S5"/>
    <mergeCell ref="U5:W5"/>
    <mergeCell ref="AF26:AF27"/>
    <mergeCell ref="AG26:AG27"/>
    <mergeCell ref="AF12:AF13"/>
    <mergeCell ref="AG12:AG13"/>
    <mergeCell ref="AF14:AF15"/>
    <mergeCell ref="AG14:AG15"/>
    <mergeCell ref="AF16:AF17"/>
    <mergeCell ref="AG16:AG17"/>
    <mergeCell ref="AF18:AF19"/>
    <mergeCell ref="AG18:AG19"/>
    <mergeCell ref="AF20:AF21"/>
    <mergeCell ref="AG20:AG21"/>
    <mergeCell ref="AF22:AF23"/>
    <mergeCell ref="AG22:AG23"/>
    <mergeCell ref="AF24:AF25"/>
    <mergeCell ref="AG24:AG25"/>
    <mergeCell ref="AF30:AF31"/>
    <mergeCell ref="AG30:AG31"/>
    <mergeCell ref="AF32:AF33"/>
    <mergeCell ref="AG32:AG33"/>
    <mergeCell ref="AF34:AF35"/>
    <mergeCell ref="AG34:AG35"/>
    <mergeCell ref="AF48:AF49"/>
    <mergeCell ref="AG48:AG49"/>
    <mergeCell ref="AF50:AF51"/>
    <mergeCell ref="AG50:AG51"/>
    <mergeCell ref="AF36:AF37"/>
    <mergeCell ref="AG36:AG37"/>
    <mergeCell ref="AF38:AF39"/>
    <mergeCell ref="AG38:AG39"/>
    <mergeCell ref="AF40:AF41"/>
    <mergeCell ref="AG40:AG41"/>
    <mergeCell ref="B14:B15"/>
    <mergeCell ref="C14:C15"/>
    <mergeCell ref="AF44:AF45"/>
    <mergeCell ref="AG44:AG45"/>
    <mergeCell ref="AF46:AF47"/>
    <mergeCell ref="AG46:AG47"/>
    <mergeCell ref="AF42:AF43"/>
    <mergeCell ref="AG42:AG43"/>
    <mergeCell ref="AF28:AF29"/>
    <mergeCell ref="AG28:AG29"/>
    <mergeCell ref="B22:B23"/>
    <mergeCell ref="C22:C23"/>
    <mergeCell ref="AF52:AF53"/>
    <mergeCell ref="AG52:AG53"/>
    <mergeCell ref="B8:B9"/>
    <mergeCell ref="C8:C9"/>
    <mergeCell ref="B10:B11"/>
    <mergeCell ref="C10:C11"/>
    <mergeCell ref="B12:B13"/>
    <mergeCell ref="C12:C13"/>
    <mergeCell ref="B16:B17"/>
    <mergeCell ref="C16:C17"/>
    <mergeCell ref="B18:B19"/>
    <mergeCell ref="C18:C19"/>
    <mergeCell ref="B20:B21"/>
    <mergeCell ref="C20:C21"/>
    <mergeCell ref="B38:B39"/>
    <mergeCell ref="C38:C39"/>
    <mergeCell ref="B24:B25"/>
    <mergeCell ref="C24:C25"/>
    <mergeCell ref="B26:B27"/>
    <mergeCell ref="C26:C27"/>
    <mergeCell ref="B28:B29"/>
    <mergeCell ref="C28:C29"/>
    <mergeCell ref="B30:B31"/>
    <mergeCell ref="C30:C31"/>
    <mergeCell ref="B32:B33"/>
    <mergeCell ref="C32:C33"/>
    <mergeCell ref="B34:B35"/>
    <mergeCell ref="C34:C35"/>
    <mergeCell ref="B36:B37"/>
    <mergeCell ref="C36:C37"/>
    <mergeCell ref="B46:B47"/>
    <mergeCell ref="C46:C47"/>
    <mergeCell ref="B40:B41"/>
    <mergeCell ref="C40:C41"/>
    <mergeCell ref="B42:B43"/>
    <mergeCell ref="C42:C43"/>
    <mergeCell ref="B44:B45"/>
    <mergeCell ref="C44:C45"/>
    <mergeCell ref="B52:B53"/>
    <mergeCell ref="C52:C53"/>
    <mergeCell ref="B48:B49"/>
    <mergeCell ref="C48:C49"/>
    <mergeCell ref="B50:B51"/>
    <mergeCell ref="C50:C51"/>
  </mergeCells>
  <conditionalFormatting sqref="D6:D53">
    <cfRule type="expression" priority="3" dxfId="34" stopIfTrue="1">
      <formula>ISERROR($D6)</formula>
    </cfRule>
  </conditionalFormatting>
  <conditionalFormatting sqref="F6:F53">
    <cfRule type="expression" priority="4" dxfId="34" stopIfTrue="1">
      <formula>ISERROR($F6)</formula>
    </cfRule>
  </conditionalFormatting>
  <conditionalFormatting sqref="C6:C53">
    <cfRule type="expression" priority="5" dxfId="34" stopIfTrue="1">
      <formula>ISERROR($C6)</formula>
    </cfRule>
  </conditionalFormatting>
  <conditionalFormatting sqref="AB6:AB53">
    <cfRule type="expression" priority="6" dxfId="34" stopIfTrue="1">
      <formula>ISERROR($AB6)</formula>
    </cfRule>
  </conditionalFormatting>
  <conditionalFormatting sqref="AD6:AD53">
    <cfRule type="expression" priority="7" dxfId="34" stopIfTrue="1">
      <formula>ISERROR($AD6)</formula>
    </cfRule>
  </conditionalFormatting>
  <conditionalFormatting sqref="AF6:AF53">
    <cfRule type="expression" priority="8" dxfId="34" stopIfTrue="1">
      <formula>ISERROR($AF6)</formula>
    </cfRule>
  </conditionalFormatting>
  <conditionalFormatting sqref="B6:B53">
    <cfRule type="cellIs" priority="2" dxfId="4" operator="notBetween" stopIfTrue="1">
      <formula>1</formula>
      <formula>50</formula>
    </cfRule>
  </conditionalFormatting>
  <conditionalFormatting sqref="AG6:AG53">
    <cfRule type="cellIs" priority="1" dxfId="4" operator="notBetween" stopIfTrue="1">
      <formula>1</formula>
      <formula>50</formula>
    </cfRule>
  </conditionalFormatting>
  <printOptions/>
  <pageMargins left="0.75" right="0.75" top="1" bottom="1" header="0.512" footer="0.512"/>
  <pageSetup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W64"/>
  <sheetViews>
    <sheetView tabSelected="1" view="pageBreakPreview" zoomScale="85" zoomScaleSheetLayoutView="85" zoomScalePageLayoutView="0" workbookViewId="0" topLeftCell="A1">
      <selection activeCell="X49" sqref="X49"/>
    </sheetView>
  </sheetViews>
  <sheetFormatPr defaultColWidth="9.00390625" defaultRowHeight="13.5"/>
  <cols>
    <col min="1" max="1" width="3.125" style="0" customWidth="1"/>
    <col min="2" max="2" width="26.25390625" style="3" customWidth="1"/>
    <col min="3" max="3" width="1.625" style="34" customWidth="1"/>
    <col min="4" max="4" width="5.625" style="3" customWidth="1"/>
    <col min="5" max="5" width="1.625" style="3" customWidth="1"/>
    <col min="6" max="6" width="4.125" style="3" customWidth="1"/>
    <col min="7" max="7" width="4.625" style="3" customWidth="1"/>
    <col min="8" max="8" width="3.125" style="3" customWidth="1"/>
    <col min="9" max="9" width="3.625" style="3" customWidth="1"/>
    <col min="10" max="10" width="3.25390625" style="3" customWidth="1"/>
    <col min="11" max="13" width="2.625" style="3" customWidth="1"/>
    <col min="14" max="14" width="3.625" style="3" customWidth="1"/>
    <col min="15" max="15" width="3.50390625" style="3" customWidth="1"/>
    <col min="16" max="16" width="4.625" style="3" customWidth="1"/>
    <col min="17" max="17" width="4.25390625" style="3" customWidth="1"/>
    <col min="18" max="18" width="26.25390625" style="3" customWidth="1"/>
    <col min="19" max="19" width="1.625" style="3" customWidth="1"/>
    <col min="20" max="20" width="5.625" style="3" customWidth="1"/>
    <col min="21" max="21" width="1.625" style="3" customWidth="1"/>
  </cols>
  <sheetData>
    <row r="1" spans="2:21" ht="12" customHeight="1"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8"/>
    </row>
    <row r="2" spans="1:21" ht="24.75" customHeight="1">
      <c r="A2" s="283" t="s">
        <v>225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</row>
    <row r="3" spans="1:21" ht="24.75" customHeight="1">
      <c r="A3" s="284" t="s">
        <v>223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</row>
    <row r="4" spans="1:21" ht="24.75" customHeight="1">
      <c r="A4" s="279" t="s">
        <v>224</v>
      </c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</row>
    <row r="5" spans="2:23" ht="13.5">
      <c r="B5" s="10"/>
      <c r="C5" s="46"/>
      <c r="D5" s="10"/>
      <c r="E5" s="10"/>
      <c r="F5" s="393"/>
      <c r="G5" s="393"/>
      <c r="H5" s="394"/>
      <c r="I5" s="12"/>
      <c r="J5" s="393"/>
      <c r="K5" s="393"/>
      <c r="L5" s="393"/>
      <c r="M5" s="393"/>
      <c r="N5" s="10"/>
      <c r="O5" s="395"/>
      <c r="P5" s="393"/>
      <c r="Q5" s="393"/>
      <c r="R5" s="10"/>
      <c r="S5" s="10"/>
      <c r="T5" s="10"/>
      <c r="U5" s="10"/>
      <c r="V5" s="8"/>
      <c r="W5" s="10"/>
    </row>
    <row r="6" spans="2:23" ht="18" customHeight="1" thickBot="1">
      <c r="B6" s="421" t="str">
        <f>'4本抽選・トーナメント表'!$D6:$D7</f>
        <v>沖縄県立コザ高等学校</v>
      </c>
      <c r="C6" s="422" t="s">
        <v>90</v>
      </c>
      <c r="D6" s="380" t="str">
        <f>'4本抽選・トーナメント表'!$F6:$F7</f>
        <v>沖縄</v>
      </c>
      <c r="E6" s="418" t="s">
        <v>91</v>
      </c>
      <c r="F6" s="391">
        <v>1</v>
      </c>
      <c r="G6" s="16"/>
      <c r="H6" s="17"/>
      <c r="I6" s="18"/>
      <c r="J6" s="10"/>
      <c r="K6" s="10"/>
      <c r="L6" s="19"/>
      <c r="M6" s="10"/>
      <c r="N6" s="320"/>
      <c r="O6" s="321"/>
      <c r="P6" s="320"/>
      <c r="Q6" s="391">
        <v>25</v>
      </c>
      <c r="R6" s="421" t="str">
        <f>'4本抽選・トーナメント表'!$AB6:$AB7</f>
        <v>星城高等学校</v>
      </c>
      <c r="S6" s="422" t="s">
        <v>35</v>
      </c>
      <c r="T6" s="399" t="str">
        <f>'4本抽選・トーナメント表'!$AD6:$AD7</f>
        <v>愛知</v>
      </c>
      <c r="U6" s="418" t="s">
        <v>37</v>
      </c>
      <c r="V6" s="379"/>
      <c r="W6" s="379"/>
    </row>
    <row r="7" spans="2:23" ht="18" customHeight="1" thickBot="1">
      <c r="B7" s="421" t="e">
        <f>VLOOKUP(#REF!,'出場校データ'!$A$5:$F$52,2,FALSE)</f>
        <v>#REF!</v>
      </c>
      <c r="C7" s="422"/>
      <c r="D7" s="380" t="e">
        <f>VLOOKUP(#REF!,'出場校データ'!$A$5:$F$52,2,FALSE)</f>
        <v>#REF!</v>
      </c>
      <c r="E7" s="418"/>
      <c r="F7" s="391"/>
      <c r="G7" s="4"/>
      <c r="H7" s="4"/>
      <c r="I7" s="116"/>
      <c r="J7" s="310">
        <v>0</v>
      </c>
      <c r="K7" s="4"/>
      <c r="L7" s="317"/>
      <c r="M7" s="318">
        <v>2</v>
      </c>
      <c r="N7" s="119"/>
      <c r="O7" s="263"/>
      <c r="P7" s="4"/>
      <c r="Q7" s="391"/>
      <c r="R7" s="421" t="e">
        <f>VLOOKUP(#REF!,'出場校データ'!$A$5:$F$52,2,FALSE)</f>
        <v>#REF!</v>
      </c>
      <c r="S7" s="422"/>
      <c r="T7" s="399"/>
      <c r="U7" s="418"/>
      <c r="V7" s="379"/>
      <c r="W7" s="379"/>
    </row>
    <row r="8" spans="2:23" ht="9.75" customHeight="1" thickBot="1">
      <c r="B8" s="421" t="str">
        <f>'4本抽選・トーナメント表'!$D8:$D9</f>
        <v>千葉経済大学附属高等学校</v>
      </c>
      <c r="C8" s="422" t="s">
        <v>90</v>
      </c>
      <c r="D8" s="380" t="str">
        <f>'4本抽選・トーナメント表'!$F8:$F9</f>
        <v>千葉</v>
      </c>
      <c r="E8" s="418" t="s">
        <v>91</v>
      </c>
      <c r="F8" s="391">
        <v>2</v>
      </c>
      <c r="G8" s="258"/>
      <c r="H8" s="4"/>
      <c r="I8" s="285" t="s">
        <v>104</v>
      </c>
      <c r="J8" s="312"/>
      <c r="K8" s="313"/>
      <c r="L8" s="40"/>
      <c r="M8" s="306"/>
      <c r="N8" s="293" t="s">
        <v>117</v>
      </c>
      <c r="O8" s="263"/>
      <c r="P8" s="4"/>
      <c r="Q8" s="391">
        <v>26</v>
      </c>
      <c r="R8" s="421" t="str">
        <f>'4本抽選・トーナメント表'!$AB8:$AB9</f>
        <v>比叡山高等学校</v>
      </c>
      <c r="S8" s="422" t="s">
        <v>35</v>
      </c>
      <c r="T8" s="399" t="str">
        <f>'4本抽選・トーナメント表'!$AD8:$AD9</f>
        <v>滋賀</v>
      </c>
      <c r="U8" s="418" t="s">
        <v>37</v>
      </c>
      <c r="V8" s="379"/>
      <c r="W8" s="379"/>
    </row>
    <row r="9" spans="2:23" ht="18" customHeight="1" thickBot="1">
      <c r="B9" s="421" t="e">
        <f>VLOOKUP(#REF!,'出場校データ'!$A$5:$F$52,2,FALSE)</f>
        <v>#REF!</v>
      </c>
      <c r="C9" s="422"/>
      <c r="D9" s="380" t="e">
        <f>VLOOKUP(#REF!,'出場校データ'!$A$5:$F$52,2,FALSE)</f>
        <v>#REF!</v>
      </c>
      <c r="E9" s="418"/>
      <c r="F9" s="391"/>
      <c r="G9" s="423" t="s">
        <v>110</v>
      </c>
      <c r="H9" s="272">
        <v>7</v>
      </c>
      <c r="I9" s="329"/>
      <c r="J9" s="306">
        <v>13</v>
      </c>
      <c r="K9" s="4"/>
      <c r="L9" s="40"/>
      <c r="M9" s="306">
        <v>1</v>
      </c>
      <c r="N9" s="294"/>
      <c r="O9" s="266">
        <v>1</v>
      </c>
      <c r="P9" s="425" t="s">
        <v>203</v>
      </c>
      <c r="Q9" s="391"/>
      <c r="R9" s="421" t="e">
        <f>VLOOKUP(#REF!,'出場校データ'!$A$5:$F$52,2,FALSE)</f>
        <v>#REF!</v>
      </c>
      <c r="S9" s="422"/>
      <c r="T9" s="399"/>
      <c r="U9" s="418"/>
      <c r="V9" s="379"/>
      <c r="W9" s="379"/>
    </row>
    <row r="10" spans="2:23" ht="18" customHeight="1" thickBot="1">
      <c r="B10" s="421" t="str">
        <f>'4本抽選・トーナメント表'!$D10:$D11</f>
        <v>花巻東高等学校</v>
      </c>
      <c r="C10" s="422" t="s">
        <v>90</v>
      </c>
      <c r="D10" s="380" t="str">
        <f>'4本抽選・トーナメント表'!$F10:$F11</f>
        <v>岩手</v>
      </c>
      <c r="E10" s="418" t="s">
        <v>91</v>
      </c>
      <c r="F10" s="391">
        <v>3</v>
      </c>
      <c r="G10" s="424"/>
      <c r="H10" s="273">
        <v>4</v>
      </c>
      <c r="I10" s="286"/>
      <c r="J10" s="4"/>
      <c r="K10" s="4"/>
      <c r="L10" s="40"/>
      <c r="M10" s="4"/>
      <c r="N10" s="295"/>
      <c r="O10" s="267">
        <v>7</v>
      </c>
      <c r="P10" s="426"/>
      <c r="Q10" s="391">
        <v>27</v>
      </c>
      <c r="R10" s="421" t="str">
        <f>'4本抽選・トーナメント表'!$AB10:$AB11</f>
        <v>佐賀女子短期大学付属佐賀女子高等学校</v>
      </c>
      <c r="S10" s="422" t="s">
        <v>35</v>
      </c>
      <c r="T10" s="399" t="str">
        <f>'4本抽選・トーナメント表'!$AD10:$AD11</f>
        <v>佐賀</v>
      </c>
      <c r="U10" s="418" t="s">
        <v>37</v>
      </c>
      <c r="V10" s="379"/>
      <c r="W10" s="379"/>
    </row>
    <row r="11" spans="2:23" ht="18" customHeight="1">
      <c r="B11" s="421" t="e">
        <f>VLOOKUP(#REF!,'出場校データ'!$A$5:$F$52,2,FALSE)</f>
        <v>#REF!</v>
      </c>
      <c r="C11" s="422"/>
      <c r="D11" s="380" t="e">
        <f>VLOOKUP(#REF!,'出場校データ'!$A$5:$F$52,2,FALSE)</f>
        <v>#REF!</v>
      </c>
      <c r="E11" s="418"/>
      <c r="F11" s="391"/>
      <c r="G11" s="299"/>
      <c r="H11" s="274"/>
      <c r="I11" s="286"/>
      <c r="J11" s="4"/>
      <c r="K11" s="4"/>
      <c r="L11" s="40"/>
      <c r="M11" s="4"/>
      <c r="N11" s="295"/>
      <c r="O11" s="263"/>
      <c r="P11" s="299"/>
      <c r="Q11" s="391"/>
      <c r="R11" s="421" t="e">
        <f>VLOOKUP(#REF!,'出場校データ'!$A$5:$F$52,2,FALSE)</f>
        <v>#REF!</v>
      </c>
      <c r="S11" s="422"/>
      <c r="T11" s="399"/>
      <c r="U11" s="418"/>
      <c r="V11" s="379"/>
      <c r="W11" s="379"/>
    </row>
    <row r="12" spans="2:23" ht="18" customHeight="1" thickBot="1">
      <c r="B12" s="421" t="str">
        <f>'4本抽選・トーナメント表'!$D12:$D13</f>
        <v>香川県立高松南高等学校</v>
      </c>
      <c r="C12" s="422" t="s">
        <v>90</v>
      </c>
      <c r="D12" s="380" t="str">
        <f>'4本抽選・トーナメント表'!$F12:$F13</f>
        <v>香川</v>
      </c>
      <c r="E12" s="418" t="s">
        <v>91</v>
      </c>
      <c r="F12" s="391">
        <v>4</v>
      </c>
      <c r="G12" s="300"/>
      <c r="H12" s="274"/>
      <c r="I12" s="286"/>
      <c r="J12" s="4"/>
      <c r="K12" s="4"/>
      <c r="L12" s="40"/>
      <c r="M12" s="4"/>
      <c r="N12" s="295"/>
      <c r="O12" s="263"/>
      <c r="P12" s="299"/>
      <c r="Q12" s="391">
        <v>28</v>
      </c>
      <c r="R12" s="421" t="str">
        <f>'4本抽選・トーナメント表'!$AB12:$AB13</f>
        <v>長野県長野商業高等学校</v>
      </c>
      <c r="S12" s="422" t="s">
        <v>35</v>
      </c>
      <c r="T12" s="399" t="str">
        <f>'4本抽選・トーナメント表'!$AD12:$AD13</f>
        <v>長野</v>
      </c>
      <c r="U12" s="418" t="s">
        <v>37</v>
      </c>
      <c r="V12" s="379"/>
      <c r="W12" s="379"/>
    </row>
    <row r="13" spans="2:23" ht="18" customHeight="1" thickBot="1">
      <c r="B13" s="421" t="e">
        <f>VLOOKUP(#REF!,'出場校データ'!$A$5:$F$52,2,FALSE)</f>
        <v>#REF!</v>
      </c>
      <c r="C13" s="422"/>
      <c r="D13" s="380" t="e">
        <f>VLOOKUP(#REF!,'出場校データ'!$A$5:$F$52,2,FALSE)</f>
        <v>#REF!</v>
      </c>
      <c r="E13" s="418"/>
      <c r="F13" s="391"/>
      <c r="G13" s="423" t="s">
        <v>111</v>
      </c>
      <c r="H13" s="272">
        <v>10</v>
      </c>
      <c r="I13" s="287"/>
      <c r="J13" s="4"/>
      <c r="K13" s="4"/>
      <c r="L13" s="40"/>
      <c r="M13" s="4"/>
      <c r="N13" s="296"/>
      <c r="O13" s="266">
        <v>3</v>
      </c>
      <c r="P13" s="425" t="s">
        <v>116</v>
      </c>
      <c r="Q13" s="391"/>
      <c r="R13" s="421" t="e">
        <f>VLOOKUP(#REF!,'出場校データ'!$A$5:$F$52,2,FALSE)</f>
        <v>#REF!</v>
      </c>
      <c r="S13" s="422"/>
      <c r="T13" s="399"/>
      <c r="U13" s="418"/>
      <c r="V13" s="379"/>
      <c r="W13" s="379"/>
    </row>
    <row r="14" spans="2:23" ht="18" customHeight="1" thickBot="1">
      <c r="B14" s="421" t="str">
        <f>'4本抽選・トーナメント表'!$D14:$D15</f>
        <v>福井県立福井商業高等学校</v>
      </c>
      <c r="C14" s="422" t="s">
        <v>90</v>
      </c>
      <c r="D14" s="380" t="str">
        <f>'4本抽選・トーナメント表'!$F14:$F15</f>
        <v>福井</v>
      </c>
      <c r="E14" s="418" t="s">
        <v>91</v>
      </c>
      <c r="F14" s="391">
        <v>5</v>
      </c>
      <c r="G14" s="424"/>
      <c r="H14" s="259" t="s">
        <v>218</v>
      </c>
      <c r="I14" s="288"/>
      <c r="J14" s="310">
        <v>0</v>
      </c>
      <c r="K14" s="4"/>
      <c r="L14" s="317"/>
      <c r="M14" s="322">
        <v>1</v>
      </c>
      <c r="N14" s="293"/>
      <c r="O14" s="267">
        <v>5</v>
      </c>
      <c r="P14" s="426"/>
      <c r="Q14" s="391">
        <v>29</v>
      </c>
      <c r="R14" s="421" t="str">
        <f>'4本抽選・トーナメント表'!$AB14:$AB15</f>
        <v>福岡大学附属若葉高等学校</v>
      </c>
      <c r="S14" s="422" t="s">
        <v>35</v>
      </c>
      <c r="T14" s="429" t="str">
        <f>'4本抽選・トーナメント表'!$AD14:$AD15</f>
        <v>福岡</v>
      </c>
      <c r="U14" s="418" t="s">
        <v>37</v>
      </c>
      <c r="V14" s="379"/>
      <c r="W14" s="379"/>
    </row>
    <row r="15" spans="2:23" ht="8.25" customHeight="1" thickBot="1">
      <c r="B15" s="421" t="e">
        <f>VLOOKUP(#REF!,'出場校データ'!$A$5:$F$52,2,FALSE)</f>
        <v>#REF!</v>
      </c>
      <c r="C15" s="422"/>
      <c r="D15" s="380" t="e">
        <f>VLOOKUP(#REF!,'出場校データ'!$A$5:$F$52,2,FALSE)</f>
        <v>#REF!</v>
      </c>
      <c r="E15" s="418"/>
      <c r="F15" s="391"/>
      <c r="G15" s="299"/>
      <c r="H15" s="259"/>
      <c r="I15" s="288" t="s">
        <v>198</v>
      </c>
      <c r="J15" s="312"/>
      <c r="K15" s="313"/>
      <c r="L15" s="40"/>
      <c r="M15" s="307"/>
      <c r="N15" s="295" t="s">
        <v>100</v>
      </c>
      <c r="O15" s="268"/>
      <c r="P15" s="299"/>
      <c r="Q15" s="391"/>
      <c r="R15" s="421" t="e">
        <f>VLOOKUP(#REF!,'出場校データ'!$A$5:$F$52,2,FALSE)</f>
        <v>#REF!</v>
      </c>
      <c r="S15" s="422"/>
      <c r="T15" s="429"/>
      <c r="U15" s="418"/>
      <c r="V15" s="379"/>
      <c r="W15" s="379"/>
    </row>
    <row r="16" spans="2:23" ht="18" customHeight="1" thickBot="1">
      <c r="B16" s="421" t="str">
        <f>'4本抽選・トーナメント表'!$D16:$D17</f>
        <v>創志学園高等学校</v>
      </c>
      <c r="C16" s="422" t="s">
        <v>90</v>
      </c>
      <c r="D16" s="380" t="str">
        <f>'4本抽選・トーナメント表'!$F16:$F17</f>
        <v>岡山</v>
      </c>
      <c r="E16" s="418" t="s">
        <v>91</v>
      </c>
      <c r="F16" s="391">
        <v>6</v>
      </c>
      <c r="G16" s="314"/>
      <c r="H16" s="315"/>
      <c r="I16" s="316"/>
      <c r="J16" s="306">
        <v>2</v>
      </c>
      <c r="K16" s="4"/>
      <c r="L16" s="40"/>
      <c r="M16" s="330">
        <v>8</v>
      </c>
      <c r="N16" s="328"/>
      <c r="O16" s="331"/>
      <c r="P16" s="300"/>
      <c r="Q16" s="391">
        <v>30</v>
      </c>
      <c r="R16" s="421" t="str">
        <f>'4本抽選・トーナメント表'!$AB16:$AB17</f>
        <v>星野高等学校</v>
      </c>
      <c r="S16" s="422" t="s">
        <v>35</v>
      </c>
      <c r="T16" s="399" t="str">
        <f>'4本抽選・トーナメント表'!$AD16:$AD17</f>
        <v>埼玉</v>
      </c>
      <c r="U16" s="418" t="s">
        <v>37</v>
      </c>
      <c r="V16" s="379"/>
      <c r="W16" s="379"/>
    </row>
    <row r="17" spans="2:23" ht="18" customHeight="1">
      <c r="B17" s="421" t="e">
        <f>VLOOKUP(#REF!,'出場校データ'!$A$5:$F$52,2,FALSE)</f>
        <v>#REF!</v>
      </c>
      <c r="C17" s="422"/>
      <c r="D17" s="380" t="e">
        <f>VLOOKUP(#REF!,'出場校データ'!$A$5:$F$52,2,FALSE)</f>
        <v>#REF!</v>
      </c>
      <c r="E17" s="418"/>
      <c r="F17" s="391"/>
      <c r="G17" s="299"/>
      <c r="H17" s="274"/>
      <c r="I17" s="286"/>
      <c r="J17" s="4"/>
      <c r="K17" s="4"/>
      <c r="L17" s="40"/>
      <c r="M17" s="4"/>
      <c r="N17" s="295"/>
      <c r="O17" s="268"/>
      <c r="P17" s="299"/>
      <c r="Q17" s="391"/>
      <c r="R17" s="421" t="e">
        <f>VLOOKUP(#REF!,'出場校データ'!$A$5:$F$52,2,FALSE)</f>
        <v>#REF!</v>
      </c>
      <c r="S17" s="422"/>
      <c r="T17" s="399"/>
      <c r="U17" s="418"/>
      <c r="V17" s="379"/>
      <c r="W17" s="379"/>
    </row>
    <row r="18" spans="2:23" ht="24.75" customHeight="1" thickBot="1">
      <c r="B18" s="421" t="str">
        <f>'4本抽選・トーナメント表'!$D18:$D19</f>
        <v>大分県立大分西高等学校</v>
      </c>
      <c r="C18" s="422" t="s">
        <v>90</v>
      </c>
      <c r="D18" s="380" t="str">
        <f>'4本抽選・トーナメント表'!$F18:$F19</f>
        <v>大分</v>
      </c>
      <c r="E18" s="418" t="s">
        <v>91</v>
      </c>
      <c r="F18" s="391">
        <v>7</v>
      </c>
      <c r="G18" s="301"/>
      <c r="H18" s="261"/>
      <c r="I18" s="290"/>
      <c r="J18" s="4"/>
      <c r="K18" s="4"/>
      <c r="L18" s="40"/>
      <c r="M18" s="4"/>
      <c r="N18" s="296"/>
      <c r="O18" s="331"/>
      <c r="P18" s="296"/>
      <c r="Q18" s="391">
        <v>31</v>
      </c>
      <c r="R18" s="421" t="str">
        <f>'4本抽選・トーナメント表'!$AB18:$AB19</f>
        <v>九州文化学園高等学校</v>
      </c>
      <c r="S18" s="422" t="s">
        <v>35</v>
      </c>
      <c r="T18" s="399" t="str">
        <f>'4本抽選・トーナメント表'!$AD18:$AD19</f>
        <v>長崎</v>
      </c>
      <c r="U18" s="418" t="s">
        <v>37</v>
      </c>
      <c r="V18" s="379"/>
      <c r="W18" s="379"/>
    </row>
    <row r="19" spans="2:23" ht="18" customHeight="1" thickBot="1">
      <c r="B19" s="421" t="e">
        <f>VLOOKUP(#REF!,'出場校データ'!$A$5:$F$52,2,FALSE)</f>
        <v>#REF!</v>
      </c>
      <c r="C19" s="422"/>
      <c r="D19" s="380" t="e">
        <f>VLOOKUP(#REF!,'出場校データ'!$A$5:$F$52,2,FALSE)</f>
        <v>#REF!</v>
      </c>
      <c r="E19" s="418"/>
      <c r="F19" s="391"/>
      <c r="G19" s="299"/>
      <c r="H19" s="274"/>
      <c r="I19" s="291"/>
      <c r="J19" s="306">
        <v>0</v>
      </c>
      <c r="K19" s="4"/>
      <c r="L19" s="40"/>
      <c r="M19" s="318">
        <v>2</v>
      </c>
      <c r="N19" s="295"/>
      <c r="O19" s="268"/>
      <c r="P19" s="299"/>
      <c r="Q19" s="391"/>
      <c r="R19" s="421" t="e">
        <f>VLOOKUP(#REF!,'出場校データ'!$A$5:$F$52,2,FALSE)</f>
        <v>#REF!</v>
      </c>
      <c r="S19" s="422"/>
      <c r="T19" s="399"/>
      <c r="U19" s="418"/>
      <c r="V19" s="379"/>
      <c r="W19" s="379"/>
    </row>
    <row r="20" spans="2:23" ht="13.5" customHeight="1" thickBot="1">
      <c r="B20" s="421" t="str">
        <f>'4本抽選・トーナメント表'!$D20:$D21</f>
        <v>甲斐清和高等学校</v>
      </c>
      <c r="C20" s="422" t="s">
        <v>90</v>
      </c>
      <c r="D20" s="380" t="str">
        <f>'4本抽選・トーナメント表'!$F20:$F21</f>
        <v>山梨</v>
      </c>
      <c r="E20" s="418" t="s">
        <v>91</v>
      </c>
      <c r="F20" s="391">
        <v>8</v>
      </c>
      <c r="G20" s="299"/>
      <c r="H20" s="274"/>
      <c r="I20" s="285" t="s">
        <v>96</v>
      </c>
      <c r="J20" s="312"/>
      <c r="K20" s="334"/>
      <c r="L20" s="40"/>
      <c r="M20" s="306"/>
      <c r="N20" s="293" t="s">
        <v>204</v>
      </c>
      <c r="O20" s="268"/>
      <c r="P20" s="300"/>
      <c r="Q20" s="391">
        <v>32</v>
      </c>
      <c r="R20" s="421" t="str">
        <f>'4本抽選・トーナメント表'!$AB20:$AB21</f>
        <v>帝京安積高等学校</v>
      </c>
      <c r="S20" s="422" t="s">
        <v>35</v>
      </c>
      <c r="T20" s="399" t="str">
        <f>'4本抽選・トーナメント表'!$AD20:$AD21</f>
        <v>福島</v>
      </c>
      <c r="U20" s="418" t="s">
        <v>37</v>
      </c>
      <c r="V20" s="379"/>
      <c r="W20" s="379"/>
    </row>
    <row r="21" spans="2:23" ht="18" customHeight="1" thickBot="1">
      <c r="B21" s="421" t="e">
        <f>VLOOKUP(#REF!,'出場校データ'!$A$5:$F$52,2,FALSE)</f>
        <v>#REF!</v>
      </c>
      <c r="C21" s="422"/>
      <c r="D21" s="380" t="e">
        <f>VLOOKUP(#REF!,'出場校データ'!$A$5:$F$52,2,FALSE)</f>
        <v>#REF!</v>
      </c>
      <c r="E21" s="418"/>
      <c r="F21" s="391"/>
      <c r="G21" s="427" t="s">
        <v>114</v>
      </c>
      <c r="H21" s="275">
        <v>1</v>
      </c>
      <c r="I21" s="311"/>
      <c r="J21" s="306">
        <v>12</v>
      </c>
      <c r="K21" s="4"/>
      <c r="L21" s="40"/>
      <c r="M21" s="306">
        <v>1</v>
      </c>
      <c r="N21" s="294"/>
      <c r="O21" s="270">
        <v>4</v>
      </c>
      <c r="P21" s="423" t="s">
        <v>205</v>
      </c>
      <c r="Q21" s="391"/>
      <c r="R21" s="421" t="e">
        <f>VLOOKUP(#REF!,'出場校データ'!$A$5:$F$52,2,FALSE)</f>
        <v>#REF!</v>
      </c>
      <c r="S21" s="422"/>
      <c r="T21" s="399"/>
      <c r="U21" s="418"/>
      <c r="V21" s="379"/>
      <c r="W21" s="379"/>
    </row>
    <row r="22" spans="2:23" ht="18" customHeight="1" thickBot="1">
      <c r="B22" s="421" t="str">
        <f>'4本抽選・トーナメント表'!$D22:$D23</f>
        <v>金沢高等学校</v>
      </c>
      <c r="C22" s="422" t="s">
        <v>90</v>
      </c>
      <c r="D22" s="380" t="str">
        <f>'4本抽選・トーナメント表'!$F22:$F23</f>
        <v>石川</v>
      </c>
      <c r="E22" s="418" t="s">
        <v>91</v>
      </c>
      <c r="F22" s="391">
        <v>9</v>
      </c>
      <c r="G22" s="426"/>
      <c r="H22" s="276">
        <v>5</v>
      </c>
      <c r="I22" s="286"/>
      <c r="J22" s="4"/>
      <c r="K22" s="4"/>
      <c r="L22" s="40"/>
      <c r="M22" s="4"/>
      <c r="N22" s="295"/>
      <c r="O22" s="268">
        <v>0</v>
      </c>
      <c r="P22" s="428"/>
      <c r="Q22" s="391">
        <v>33</v>
      </c>
      <c r="R22" s="421" t="str">
        <f>'4本抽選・トーナメント表'!$AB22:$AB23</f>
        <v>愛媛県立西条高等学校</v>
      </c>
      <c r="S22" s="422" t="s">
        <v>35</v>
      </c>
      <c r="T22" s="399" t="str">
        <f>'4本抽選・トーナメント表'!$AD22:$AD23</f>
        <v>愛媛</v>
      </c>
      <c r="U22" s="418" t="s">
        <v>37</v>
      </c>
      <c r="V22" s="379"/>
      <c r="W22" s="379"/>
    </row>
    <row r="23" spans="2:23" ht="18" customHeight="1">
      <c r="B23" s="421" t="e">
        <f>VLOOKUP(#REF!,'出場校データ'!$A$5:$F$52,2,FALSE)</f>
        <v>#REF!</v>
      </c>
      <c r="C23" s="422"/>
      <c r="D23" s="380" t="e">
        <f>VLOOKUP(#REF!,'出場校データ'!$A$5:$F$52,2,FALSE)</f>
        <v>#REF!</v>
      </c>
      <c r="E23" s="418"/>
      <c r="F23" s="391"/>
      <c r="G23" s="299"/>
      <c r="H23" s="274"/>
      <c r="I23" s="286"/>
      <c r="J23" s="4"/>
      <c r="K23" s="4"/>
      <c r="L23" s="40"/>
      <c r="M23" s="4"/>
      <c r="N23" s="295"/>
      <c r="O23" s="268"/>
      <c r="P23" s="299"/>
      <c r="Q23" s="391"/>
      <c r="R23" s="421" t="e">
        <f>VLOOKUP(#REF!,'出場校データ'!$A$5:$F$52,2,FALSE)</f>
        <v>#REF!</v>
      </c>
      <c r="S23" s="422"/>
      <c r="T23" s="399"/>
      <c r="U23" s="418"/>
      <c r="V23" s="379"/>
      <c r="W23" s="379"/>
    </row>
    <row r="24" spans="2:23" ht="18" customHeight="1">
      <c r="B24" s="421" t="str">
        <f>'4本抽選・トーナメント表'!$D24:$D25</f>
        <v>関西福祉大学金光藤蔭高等学校</v>
      </c>
      <c r="C24" s="422" t="s">
        <v>90</v>
      </c>
      <c r="D24" s="380" t="str">
        <f>'4本抽選・トーナメント表'!$F24:$F25</f>
        <v>大阪</v>
      </c>
      <c r="E24" s="418" t="s">
        <v>91</v>
      </c>
      <c r="F24" s="391">
        <v>10</v>
      </c>
      <c r="G24" s="299"/>
      <c r="H24" s="274"/>
      <c r="I24" s="286"/>
      <c r="J24" s="4"/>
      <c r="K24" s="4"/>
      <c r="L24" s="40"/>
      <c r="M24" s="4"/>
      <c r="N24" s="295"/>
      <c r="O24" s="268"/>
      <c r="P24" s="299"/>
      <c r="Q24" s="391">
        <v>34</v>
      </c>
      <c r="R24" s="421" t="str">
        <f>'4本抽選・トーナメント表'!$AB24:$AB25</f>
        <v>神奈川県立厚木商業高等学校</v>
      </c>
      <c r="S24" s="422" t="s">
        <v>35</v>
      </c>
      <c r="T24" s="399" t="str">
        <f>'4本抽選・トーナメント表'!$AD24:$AD25</f>
        <v>神奈川</v>
      </c>
      <c r="U24" s="418" t="s">
        <v>37</v>
      </c>
      <c r="V24" s="379"/>
      <c r="W24" s="379"/>
    </row>
    <row r="25" spans="2:23" ht="18" customHeight="1" thickBot="1">
      <c r="B25" s="421" t="e">
        <f>VLOOKUP(#REF!,'出場校データ'!$A$5:$F$52,2,FALSE)</f>
        <v>#REF!</v>
      </c>
      <c r="C25" s="422"/>
      <c r="D25" s="380" t="e">
        <f>VLOOKUP(#REF!,'出場校データ'!$A$5:$F$52,2,FALSE)</f>
        <v>#REF!</v>
      </c>
      <c r="E25" s="418"/>
      <c r="F25" s="391"/>
      <c r="G25" s="427" t="s">
        <v>199</v>
      </c>
      <c r="H25" s="275">
        <v>3</v>
      </c>
      <c r="I25" s="287"/>
      <c r="J25" s="4"/>
      <c r="K25" s="4"/>
      <c r="L25" s="40"/>
      <c r="M25" s="4"/>
      <c r="N25" s="296"/>
      <c r="O25" s="266">
        <v>0</v>
      </c>
      <c r="P25" s="425" t="s">
        <v>206</v>
      </c>
      <c r="Q25" s="391"/>
      <c r="R25" s="421" t="e">
        <f>VLOOKUP(#REF!,'出場校データ'!$A$5:$F$52,2,FALSE)</f>
        <v>#REF!</v>
      </c>
      <c r="S25" s="422"/>
      <c r="T25" s="399"/>
      <c r="U25" s="418"/>
      <c r="V25" s="379"/>
      <c r="W25" s="379"/>
    </row>
    <row r="26" spans="2:23" ht="23.25" customHeight="1" thickBot="1">
      <c r="B26" s="421" t="str">
        <f>'4本抽選・トーナメント表'!$D26:$D27</f>
        <v>秋田県立能代松陽高等学校</v>
      </c>
      <c r="C26" s="422" t="s">
        <v>90</v>
      </c>
      <c r="D26" s="380" t="str">
        <f>'4本抽選・トーナメント表'!$F26:$F27</f>
        <v>秋田</v>
      </c>
      <c r="E26" s="418" t="s">
        <v>91</v>
      </c>
      <c r="F26" s="391">
        <v>11</v>
      </c>
      <c r="G26" s="426"/>
      <c r="H26" s="262" t="s">
        <v>219</v>
      </c>
      <c r="I26" s="288"/>
      <c r="J26" s="306">
        <v>0</v>
      </c>
      <c r="K26" s="4"/>
      <c r="L26" s="40"/>
      <c r="M26" s="318">
        <v>6</v>
      </c>
      <c r="N26" s="295"/>
      <c r="O26" s="267">
        <v>14</v>
      </c>
      <c r="P26" s="426"/>
      <c r="Q26" s="391">
        <v>35</v>
      </c>
      <c r="R26" s="421" t="str">
        <f>'4本抽選・トーナメント表'!$AB26:$AB27</f>
        <v>中村女子高等学校</v>
      </c>
      <c r="S26" s="422" t="s">
        <v>35</v>
      </c>
      <c r="T26" s="399" t="str">
        <f>'4本抽選・トーナメント表'!$AD26:$AD27</f>
        <v>山口</v>
      </c>
      <c r="U26" s="418" t="s">
        <v>37</v>
      </c>
      <c r="V26" s="379"/>
      <c r="W26" s="379"/>
    </row>
    <row r="27" spans="2:23" ht="9.75" customHeight="1" thickBot="1">
      <c r="B27" s="421" t="e">
        <f>VLOOKUP(#REF!,'出場校データ'!$A$5:$F$52,2,FALSE)</f>
        <v>#REF!</v>
      </c>
      <c r="C27" s="422"/>
      <c r="D27" s="380" t="e">
        <f>VLOOKUP(#REF!,'出場校データ'!$A$5:$F$52,2,FALSE)</f>
        <v>#REF!</v>
      </c>
      <c r="E27" s="418"/>
      <c r="F27" s="391"/>
      <c r="G27" s="299"/>
      <c r="H27" s="259"/>
      <c r="I27" s="288" t="s">
        <v>112</v>
      </c>
      <c r="J27" s="312"/>
      <c r="K27" s="334"/>
      <c r="L27" s="40"/>
      <c r="M27" s="319"/>
      <c r="N27" s="295" t="s">
        <v>207</v>
      </c>
      <c r="O27" s="268"/>
      <c r="P27" s="299"/>
      <c r="Q27" s="391"/>
      <c r="R27" s="421" t="e">
        <f>VLOOKUP(#REF!,'出場校データ'!$A$5:$F$52,2,FALSE)</f>
        <v>#REF!</v>
      </c>
      <c r="S27" s="422"/>
      <c r="T27" s="399"/>
      <c r="U27" s="418"/>
      <c r="V27" s="379"/>
      <c r="W27" s="379"/>
    </row>
    <row r="28" spans="2:23" ht="18" customHeight="1" thickBot="1">
      <c r="B28" s="421" t="str">
        <f>'4本抽選・トーナメント表'!$D28:$D29</f>
        <v>多治見西高等学校</v>
      </c>
      <c r="C28" s="422" t="s">
        <v>90</v>
      </c>
      <c r="D28" s="380" t="str">
        <f>'4本抽選・トーナメント表'!$F28:$F29</f>
        <v>岐阜</v>
      </c>
      <c r="E28" s="418" t="s">
        <v>91</v>
      </c>
      <c r="F28" s="391">
        <v>12</v>
      </c>
      <c r="G28" s="314"/>
      <c r="H28" s="315"/>
      <c r="I28" s="316"/>
      <c r="J28" s="306">
        <v>2</v>
      </c>
      <c r="K28" s="334"/>
      <c r="L28" s="40"/>
      <c r="M28" s="306">
        <v>4</v>
      </c>
      <c r="N28" s="297"/>
      <c r="O28" s="264"/>
      <c r="P28" s="303"/>
      <c r="Q28" s="391">
        <v>36</v>
      </c>
      <c r="R28" s="421" t="str">
        <f>'4本抽選・トーナメント表'!$AB28:$AB29</f>
        <v>奈良文化高等学校</v>
      </c>
      <c r="S28" s="422" t="s">
        <v>35</v>
      </c>
      <c r="T28" s="399" t="str">
        <f>'4本抽選・トーナメント表'!$AD28:$AD29</f>
        <v>奈良</v>
      </c>
      <c r="U28" s="418" t="s">
        <v>37</v>
      </c>
      <c r="V28" s="379"/>
      <c r="W28" s="379"/>
    </row>
    <row r="29" spans="2:23" ht="14.25">
      <c r="B29" s="421" t="e">
        <f>VLOOKUP(#REF!,'出場校データ'!$A$5:$F$52,2,FALSE)</f>
        <v>#REF!</v>
      </c>
      <c r="C29" s="422"/>
      <c r="D29" s="380" t="e">
        <f>VLOOKUP(#REF!,'出場校データ'!$A$5:$F$52,2,FALSE)</f>
        <v>#REF!</v>
      </c>
      <c r="E29" s="418"/>
      <c r="F29" s="391"/>
      <c r="G29" s="299"/>
      <c r="H29" s="274"/>
      <c r="I29" s="332"/>
      <c r="J29" s="4"/>
      <c r="K29" s="4"/>
      <c r="L29" s="40"/>
      <c r="M29" s="4"/>
      <c r="N29" s="295"/>
      <c r="O29" s="268"/>
      <c r="P29" s="299"/>
      <c r="Q29" s="391"/>
      <c r="R29" s="421" t="e">
        <f>VLOOKUP(#REF!,'出場校データ'!$A$5:$F$52,2,FALSE)</f>
        <v>#REF!</v>
      </c>
      <c r="S29" s="422"/>
      <c r="T29" s="399"/>
      <c r="U29" s="418"/>
      <c r="V29" s="379"/>
      <c r="W29" s="379"/>
    </row>
    <row r="30" spans="2:23" ht="19.5" customHeight="1">
      <c r="B30" s="421" t="str">
        <f>'4本抽選・トーナメント表'!$D30:$D31</f>
        <v>茨城県立水戸商業高等学校</v>
      </c>
      <c r="C30" s="422" t="s">
        <v>90</v>
      </c>
      <c r="D30" s="380" t="str">
        <f>'4本抽選・トーナメント表'!$F30:$F31</f>
        <v>茨城</v>
      </c>
      <c r="E30" s="418" t="s">
        <v>91</v>
      </c>
      <c r="F30" s="391">
        <v>13</v>
      </c>
      <c r="G30" s="301"/>
      <c r="H30" s="261"/>
      <c r="I30" s="290"/>
      <c r="J30" s="119"/>
      <c r="K30" s="119"/>
      <c r="L30" s="123"/>
      <c r="M30" s="4"/>
      <c r="N30" s="295"/>
      <c r="O30" s="264"/>
      <c r="P30" s="304"/>
      <c r="Q30" s="391">
        <v>37</v>
      </c>
      <c r="R30" s="421" t="str">
        <f>'4本抽選・トーナメント表'!$AB30:$AB31</f>
        <v>清水ヶ丘高等学校</v>
      </c>
      <c r="S30" s="422" t="s">
        <v>35</v>
      </c>
      <c r="T30" s="399" t="str">
        <f>'4本抽選・トーナメント表'!$AD30:$AD31</f>
        <v>広島</v>
      </c>
      <c r="U30" s="418" t="s">
        <v>37</v>
      </c>
      <c r="V30" s="379"/>
      <c r="W30" s="379"/>
    </row>
    <row r="31" spans="2:23" ht="12.75" customHeight="1">
      <c r="B31" s="421" t="e">
        <f>VLOOKUP(#REF!,'出場校データ'!$A$5:$F$52,2,FALSE)</f>
        <v>#REF!</v>
      </c>
      <c r="C31" s="422"/>
      <c r="D31" s="380" t="e">
        <f>VLOOKUP(#REF!,'出場校データ'!$A$5:$F$52,2,FALSE)</f>
        <v>#REF!</v>
      </c>
      <c r="E31" s="418"/>
      <c r="F31" s="391"/>
      <c r="G31" s="299"/>
      <c r="H31" s="274"/>
      <c r="I31" s="291"/>
      <c r="J31" s="310">
        <v>1</v>
      </c>
      <c r="K31" s="4"/>
      <c r="L31" s="40"/>
      <c r="M31" s="306">
        <v>3</v>
      </c>
      <c r="N31" s="298"/>
      <c r="O31" s="269"/>
      <c r="P31" s="299"/>
      <c r="Q31" s="391"/>
      <c r="R31" s="421" t="e">
        <f>VLOOKUP(#REF!,'出場校データ'!$A$5:$F$52,2,FALSE)</f>
        <v>#REF!</v>
      </c>
      <c r="S31" s="422"/>
      <c r="T31" s="399"/>
      <c r="U31" s="418"/>
      <c r="V31" s="379"/>
      <c r="W31" s="379"/>
    </row>
    <row r="32" spans="2:23" ht="12.75" customHeight="1" thickBot="1">
      <c r="B32" s="421" t="str">
        <f>'4本抽選・トーナメント表'!$D32:$D33</f>
        <v>高知商業高等学校</v>
      </c>
      <c r="C32" s="422" t="s">
        <v>90</v>
      </c>
      <c r="D32" s="380" t="str">
        <f>'4本抽選・トーナメント表'!$F32:$F33</f>
        <v>高知</v>
      </c>
      <c r="E32" s="418" t="s">
        <v>91</v>
      </c>
      <c r="F32" s="391">
        <v>14</v>
      </c>
      <c r="G32" s="299"/>
      <c r="H32" s="274"/>
      <c r="I32" s="285" t="s">
        <v>113</v>
      </c>
      <c r="J32" s="312"/>
      <c r="K32" s="334"/>
      <c r="L32" s="40"/>
      <c r="M32" s="322"/>
      <c r="N32" s="324" t="s">
        <v>97</v>
      </c>
      <c r="O32" s="268"/>
      <c r="P32" s="305"/>
      <c r="Q32" s="391">
        <v>38</v>
      </c>
      <c r="R32" s="421" t="str">
        <f>'4本抽選・トーナメント表'!$AB32:$AB33</f>
        <v>神戸野田高等学校</v>
      </c>
      <c r="S32" s="422" t="s">
        <v>35</v>
      </c>
      <c r="T32" s="399" t="str">
        <f>'4本抽選・トーナメント表'!$AD32:$AD33</f>
        <v>兵庫</v>
      </c>
      <c r="U32" s="418" t="s">
        <v>37</v>
      </c>
      <c r="V32" s="379"/>
      <c r="W32" s="379"/>
    </row>
    <row r="33" spans="2:23" ht="18" customHeight="1" thickBot="1">
      <c r="B33" s="421" t="e">
        <f>VLOOKUP(#REF!,'出場校データ'!$A$5:$F$52,2,FALSE)</f>
        <v>#REF!</v>
      </c>
      <c r="C33" s="422"/>
      <c r="D33" s="380" t="e">
        <f>VLOOKUP(#REF!,'出場校データ'!$A$5:$F$52,2,FALSE)</f>
        <v>#REF!</v>
      </c>
      <c r="E33" s="418"/>
      <c r="F33" s="391"/>
      <c r="G33" s="427" t="s">
        <v>200</v>
      </c>
      <c r="H33" s="275">
        <v>1</v>
      </c>
      <c r="I33" s="311"/>
      <c r="J33" s="306">
        <v>2</v>
      </c>
      <c r="K33" s="4"/>
      <c r="L33" s="40"/>
      <c r="M33" s="307">
        <v>4</v>
      </c>
      <c r="N33" s="323"/>
      <c r="O33" s="271">
        <v>0</v>
      </c>
      <c r="P33" s="423" t="s">
        <v>113</v>
      </c>
      <c r="Q33" s="391"/>
      <c r="R33" s="421" t="e">
        <f>VLOOKUP(#REF!,'出場校データ'!$A$5:$F$52,2,FALSE)</f>
        <v>#REF!</v>
      </c>
      <c r="S33" s="422"/>
      <c r="T33" s="399"/>
      <c r="U33" s="418"/>
      <c r="V33" s="379"/>
      <c r="W33" s="379"/>
    </row>
    <row r="34" spans="2:23" ht="18" customHeight="1" thickBot="1">
      <c r="B34" s="421" t="str">
        <f>'4本抽選・トーナメント表'!$D34:$D35</f>
        <v>鳥取城北高等学校</v>
      </c>
      <c r="C34" s="422" t="s">
        <v>90</v>
      </c>
      <c r="D34" s="380" t="str">
        <f>'4本抽選・トーナメント表'!$F34:$F35</f>
        <v>鳥取</v>
      </c>
      <c r="E34" s="418" t="s">
        <v>91</v>
      </c>
      <c r="F34" s="391">
        <v>15</v>
      </c>
      <c r="G34" s="426"/>
      <c r="H34" s="277">
        <v>8</v>
      </c>
      <c r="I34" s="286"/>
      <c r="J34" s="4"/>
      <c r="K34" s="4"/>
      <c r="L34" s="40"/>
      <c r="M34" s="4"/>
      <c r="N34" s="295"/>
      <c r="O34" s="267">
        <v>1</v>
      </c>
      <c r="P34" s="426"/>
      <c r="Q34" s="391">
        <v>39</v>
      </c>
      <c r="R34" s="421" t="str">
        <f>'4本抽選・トーナメント表'!$AB34:$AB35</f>
        <v>とわの森三愛高等学校</v>
      </c>
      <c r="S34" s="422" t="s">
        <v>35</v>
      </c>
      <c r="T34" s="399" t="str">
        <f>'4本抽選・トーナメント表'!$AD34:$AD35</f>
        <v>北海道</v>
      </c>
      <c r="U34" s="418" t="s">
        <v>37</v>
      </c>
      <c r="V34" s="379"/>
      <c r="W34" s="379"/>
    </row>
    <row r="35" spans="2:23" ht="18" customHeight="1">
      <c r="B35" s="421" t="e">
        <f>VLOOKUP(#REF!,'出場校データ'!$A$5:$F$52,2,FALSE)</f>
        <v>#REF!</v>
      </c>
      <c r="C35" s="422"/>
      <c r="D35" s="380" t="e">
        <f>VLOOKUP(#REF!,'出場校データ'!$A$5:$F$52,2,FALSE)</f>
        <v>#REF!</v>
      </c>
      <c r="E35" s="418"/>
      <c r="F35" s="391"/>
      <c r="G35" s="299"/>
      <c r="H35" s="274"/>
      <c r="I35" s="286"/>
      <c r="J35" s="4"/>
      <c r="K35" s="4"/>
      <c r="L35" s="40"/>
      <c r="M35" s="4"/>
      <c r="N35" s="295"/>
      <c r="O35" s="268"/>
      <c r="P35" s="299"/>
      <c r="Q35" s="391"/>
      <c r="R35" s="421" t="e">
        <f>VLOOKUP(#REF!,'出場校データ'!$A$5:$F$52,2,FALSE)</f>
        <v>#REF!</v>
      </c>
      <c r="S35" s="422"/>
      <c r="T35" s="399"/>
      <c r="U35" s="418"/>
      <c r="V35" s="379"/>
      <c r="W35" s="379"/>
    </row>
    <row r="36" spans="2:23" ht="18" customHeight="1">
      <c r="B36" s="421" t="str">
        <f>'4本抽選・トーナメント表'!$D36:$D37</f>
        <v>弘前学院聖愛高等学校</v>
      </c>
      <c r="C36" s="422" t="s">
        <v>90</v>
      </c>
      <c r="D36" s="380" t="str">
        <f>'4本抽選・トーナメント表'!$F36:$F37</f>
        <v>青森</v>
      </c>
      <c r="E36" s="418" t="s">
        <v>91</v>
      </c>
      <c r="F36" s="391">
        <v>16</v>
      </c>
      <c r="G36" s="299"/>
      <c r="H36" s="274"/>
      <c r="I36" s="286"/>
      <c r="J36" s="119"/>
      <c r="K36" s="119"/>
      <c r="L36" s="123"/>
      <c r="M36" s="4"/>
      <c r="N36" s="295"/>
      <c r="O36" s="268"/>
      <c r="P36" s="299"/>
      <c r="Q36" s="391">
        <v>40</v>
      </c>
      <c r="R36" s="421" t="str">
        <f>'4本抽選・トーナメント表'!$AB36:$AB37</f>
        <v>新潟県立高田北城高等学校</v>
      </c>
      <c r="S36" s="422" t="s">
        <v>35</v>
      </c>
      <c r="T36" s="399" t="str">
        <f>'4本抽選・トーナメント表'!$AD36:$AD37</f>
        <v>新潟</v>
      </c>
      <c r="U36" s="418" t="s">
        <v>37</v>
      </c>
      <c r="V36" s="379"/>
      <c r="W36" s="379"/>
    </row>
    <row r="37" spans="2:23" ht="18" customHeight="1" thickBot="1">
      <c r="B37" s="421" t="e">
        <f>VLOOKUP(#REF!,'出場校データ'!$A$5:$F$52,2,FALSE)</f>
        <v>#REF!</v>
      </c>
      <c r="C37" s="422"/>
      <c r="D37" s="380" t="e">
        <f>VLOOKUP(#REF!,'出場校データ'!$A$5:$F$52,2,FALSE)</f>
        <v>#REF!</v>
      </c>
      <c r="E37" s="418"/>
      <c r="F37" s="391"/>
      <c r="G37" s="427" t="s">
        <v>201</v>
      </c>
      <c r="H37" s="275">
        <v>3</v>
      </c>
      <c r="I37" s="287"/>
      <c r="J37" s="4"/>
      <c r="K37" s="4"/>
      <c r="L37" s="40"/>
      <c r="M37" s="4"/>
      <c r="N37" s="296"/>
      <c r="O37" s="266">
        <v>0</v>
      </c>
      <c r="P37" s="425" t="s">
        <v>208</v>
      </c>
      <c r="Q37" s="391"/>
      <c r="R37" s="421" t="e">
        <f>VLOOKUP(#REF!,'出場校データ'!$A$5:$F$52,2,FALSE)</f>
        <v>#REF!</v>
      </c>
      <c r="S37" s="422"/>
      <c r="T37" s="399"/>
      <c r="U37" s="418"/>
      <c r="V37" s="379"/>
      <c r="W37" s="379"/>
    </row>
    <row r="38" spans="2:23" ht="27.75" customHeight="1" thickBot="1">
      <c r="B38" s="421" t="str">
        <f>'4本抽選・トーナメント表'!$D38:$D39</f>
        <v>神村学園高等部</v>
      </c>
      <c r="C38" s="422" t="s">
        <v>90</v>
      </c>
      <c r="D38" s="380" t="str">
        <f>'4本抽選・トーナメント表'!$F38:$F39</f>
        <v>鹿児島</v>
      </c>
      <c r="E38" s="418" t="s">
        <v>91</v>
      </c>
      <c r="F38" s="391">
        <v>17</v>
      </c>
      <c r="G38" s="426"/>
      <c r="H38" s="265" t="s">
        <v>220</v>
      </c>
      <c r="I38" s="308"/>
      <c r="J38" s="325">
        <v>7</v>
      </c>
      <c r="K38" s="334"/>
      <c r="L38" s="40"/>
      <c r="M38" s="318">
        <v>4</v>
      </c>
      <c r="N38" s="295"/>
      <c r="O38" s="267">
        <v>4</v>
      </c>
      <c r="P38" s="426"/>
      <c r="Q38" s="391">
        <v>41</v>
      </c>
      <c r="R38" s="421" t="str">
        <f>'4本抽選・トーナメント表'!$AB38:$AB39</f>
        <v>日出高等学校</v>
      </c>
      <c r="S38" s="422" t="s">
        <v>35</v>
      </c>
      <c r="T38" s="399" t="str">
        <f>'4本抽選・トーナメント表'!$AD38:$AD39</f>
        <v>東京</v>
      </c>
      <c r="U38" s="418" t="s">
        <v>37</v>
      </c>
      <c r="V38" s="379"/>
      <c r="W38" s="379"/>
    </row>
    <row r="39" spans="2:23" ht="18" customHeight="1">
      <c r="B39" s="421" t="e">
        <f>VLOOKUP(#REF!,'出場校データ'!$A$5:$F$52,2,FALSE)</f>
        <v>#REF!</v>
      </c>
      <c r="C39" s="422"/>
      <c r="D39" s="380" t="e">
        <f>VLOOKUP(#REF!,'出場校データ'!$A$5:$F$52,2,FALSE)</f>
        <v>#REF!</v>
      </c>
      <c r="E39" s="418"/>
      <c r="F39" s="391"/>
      <c r="G39" s="299"/>
      <c r="H39" s="259"/>
      <c r="I39" s="288" t="s">
        <v>98</v>
      </c>
      <c r="J39" s="310"/>
      <c r="K39" s="4"/>
      <c r="L39" s="40"/>
      <c r="M39" s="319"/>
      <c r="N39" s="295" t="s">
        <v>114</v>
      </c>
      <c r="O39" s="268"/>
      <c r="P39" s="299"/>
      <c r="Q39" s="391"/>
      <c r="R39" s="421" t="e">
        <f>VLOOKUP(#REF!,'出場校データ'!$A$5:$F$52,2,FALSE)</f>
        <v>#REF!</v>
      </c>
      <c r="S39" s="422"/>
      <c r="T39" s="399"/>
      <c r="U39" s="418"/>
      <c r="V39" s="379"/>
      <c r="W39" s="379"/>
    </row>
    <row r="40" spans="2:23" ht="18" customHeight="1">
      <c r="B40" s="421" t="str">
        <f>'4本抽選・トーナメント表'!$D40:$D41</f>
        <v>富山県立滑川高等学校</v>
      </c>
      <c r="C40" s="422" t="s">
        <v>90</v>
      </c>
      <c r="D40" s="380" t="str">
        <f>'4本抽選・トーナメント表'!$F40:$F41</f>
        <v>富山</v>
      </c>
      <c r="E40" s="418" t="s">
        <v>91</v>
      </c>
      <c r="F40" s="391">
        <v>18</v>
      </c>
      <c r="G40" s="301"/>
      <c r="H40" s="261"/>
      <c r="I40" s="289"/>
      <c r="J40" s="306">
        <v>0</v>
      </c>
      <c r="K40" s="4"/>
      <c r="L40" s="40"/>
      <c r="M40" s="333">
        <v>1</v>
      </c>
      <c r="N40" s="304"/>
      <c r="O40" s="264"/>
      <c r="P40" s="303"/>
      <c r="Q40" s="391">
        <v>42</v>
      </c>
      <c r="R40" s="421" t="str">
        <f>'4本抽選・トーナメント表'!$AB40:$AB41</f>
        <v>文徳高等学校</v>
      </c>
      <c r="S40" s="422" t="s">
        <v>35</v>
      </c>
      <c r="T40" s="399" t="str">
        <f>'4本抽選・トーナメント表'!$AD40:$AD41</f>
        <v>熊本</v>
      </c>
      <c r="U40" s="418" t="s">
        <v>37</v>
      </c>
      <c r="V40" s="379"/>
      <c r="W40" s="379"/>
    </row>
    <row r="41" spans="2:23" ht="6.75" customHeight="1">
      <c r="B41" s="421" t="e">
        <f>VLOOKUP(#REF!,'出場校データ'!$A$5:$F$52,2,FALSE)</f>
        <v>#REF!</v>
      </c>
      <c r="C41" s="422"/>
      <c r="D41" s="380" t="e">
        <f>VLOOKUP(#REF!,'出場校データ'!$A$5:$F$52,2,FALSE)</f>
        <v>#REF!</v>
      </c>
      <c r="E41" s="418"/>
      <c r="F41" s="391"/>
      <c r="G41" s="299"/>
      <c r="H41" s="274"/>
      <c r="I41" s="286"/>
      <c r="J41" s="4"/>
      <c r="K41" s="4"/>
      <c r="L41" s="40"/>
      <c r="M41" s="4"/>
      <c r="N41" s="295"/>
      <c r="O41" s="268"/>
      <c r="P41" s="299"/>
      <c r="Q41" s="391"/>
      <c r="R41" s="421" t="e">
        <f>VLOOKUP(#REF!,'出場校データ'!$A$5:$F$52,2,FALSE)</f>
        <v>#REF!</v>
      </c>
      <c r="S41" s="422"/>
      <c r="T41" s="399"/>
      <c r="U41" s="418"/>
      <c r="V41" s="379"/>
      <c r="W41" s="379"/>
    </row>
    <row r="42" spans="2:23" ht="18" customHeight="1">
      <c r="B42" s="421" t="str">
        <f>'4本抽選・トーナメント表'!$D42:$D43</f>
        <v>伊勢学園高等学校</v>
      </c>
      <c r="C42" s="422" t="s">
        <v>90</v>
      </c>
      <c r="D42" s="380" t="str">
        <f>'4本抽選・トーナメント表'!$F42:$F43</f>
        <v>三重</v>
      </c>
      <c r="E42" s="418" t="s">
        <v>91</v>
      </c>
      <c r="F42" s="391">
        <v>19</v>
      </c>
      <c r="G42" s="301"/>
      <c r="H42" s="261"/>
      <c r="I42" s="292"/>
      <c r="J42" s="4"/>
      <c r="K42" s="4"/>
      <c r="L42" s="40"/>
      <c r="M42" s="4"/>
      <c r="N42" s="295"/>
      <c r="O42" s="264"/>
      <c r="P42" s="304"/>
      <c r="Q42" s="391">
        <v>43</v>
      </c>
      <c r="R42" s="421" t="str">
        <f>'4本抽選・トーナメント表'!$AB42:$AB43</f>
        <v>京都西山高等学校</v>
      </c>
      <c r="S42" s="422" t="s">
        <v>35</v>
      </c>
      <c r="T42" s="399" t="str">
        <f>'4本抽選・トーナメント表'!$AD42:$AD43</f>
        <v>京都</v>
      </c>
      <c r="U42" s="418" t="s">
        <v>37</v>
      </c>
      <c r="V42" s="379"/>
      <c r="W42" s="379"/>
    </row>
    <row r="43" spans="2:23" ht="17.25" customHeight="1">
      <c r="B43" s="421" t="e">
        <f>VLOOKUP(#REF!,'出場校データ'!$A$5:$F$52,2,FALSE)</f>
        <v>#REF!</v>
      </c>
      <c r="C43" s="422"/>
      <c r="D43" s="380" t="e">
        <f>VLOOKUP(#REF!,'出場校データ'!$A$5:$F$52,2,FALSE)</f>
        <v>#REF!</v>
      </c>
      <c r="E43" s="418"/>
      <c r="F43" s="391"/>
      <c r="G43" s="302"/>
      <c r="H43" s="274"/>
      <c r="I43" s="291"/>
      <c r="J43" s="306">
        <v>0</v>
      </c>
      <c r="K43" s="4"/>
      <c r="L43" s="40"/>
      <c r="M43" s="306">
        <v>0</v>
      </c>
      <c r="N43" s="298"/>
      <c r="O43" s="269"/>
      <c r="P43" s="299"/>
      <c r="Q43" s="391"/>
      <c r="R43" s="421" t="e">
        <f>VLOOKUP(#REF!,'出場校データ'!$A$5:$F$52,2,FALSE)</f>
        <v>#REF!</v>
      </c>
      <c r="S43" s="422"/>
      <c r="T43" s="399"/>
      <c r="U43" s="418"/>
      <c r="V43" s="379"/>
      <c r="W43" s="379"/>
    </row>
    <row r="44" spans="2:23" ht="10.5" customHeight="1" thickBot="1">
      <c r="B44" s="421" t="str">
        <f>'4本抽選・トーナメント表'!$D44:$D45</f>
        <v>山形県立上山明新館高等学校</v>
      </c>
      <c r="C44" s="422" t="s">
        <v>90</v>
      </c>
      <c r="D44" s="380" t="str">
        <f>'4本抽選・トーナメント表'!$F44:$F45</f>
        <v>山形</v>
      </c>
      <c r="E44" s="418" t="s">
        <v>91</v>
      </c>
      <c r="F44" s="391">
        <v>20</v>
      </c>
      <c r="G44" s="300"/>
      <c r="H44" s="274"/>
      <c r="I44" s="285" t="s">
        <v>115</v>
      </c>
      <c r="J44" s="312"/>
      <c r="K44" s="334"/>
      <c r="L44" s="40"/>
      <c r="M44" s="306"/>
      <c r="N44" s="293" t="s">
        <v>116</v>
      </c>
      <c r="O44" s="268"/>
      <c r="P44" s="299"/>
      <c r="Q44" s="391">
        <v>44</v>
      </c>
      <c r="R44" s="421" t="str">
        <f>'4本抽選・トーナメント表'!$AB44:$AB45</f>
        <v>福岡県立福岡中央高等学校</v>
      </c>
      <c r="S44" s="422" t="s">
        <v>35</v>
      </c>
      <c r="T44" s="399" t="str">
        <f>'4本抽選・トーナメント表'!$AD44:$AD45</f>
        <v>福岡</v>
      </c>
      <c r="U44" s="418" t="s">
        <v>37</v>
      </c>
      <c r="V44" s="379"/>
      <c r="W44" s="379"/>
    </row>
    <row r="45" spans="2:23" ht="18" customHeight="1" thickBot="1">
      <c r="B45" s="421" t="e">
        <f>VLOOKUP(#REF!,'出場校データ'!$A$5:$F$52,2,FALSE)</f>
        <v>#REF!</v>
      </c>
      <c r="C45" s="422"/>
      <c r="D45" s="380" t="e">
        <f>VLOOKUP(#REF!,'出場校データ'!$A$5:$F$52,2,FALSE)</f>
        <v>#REF!</v>
      </c>
      <c r="E45" s="418"/>
      <c r="F45" s="391"/>
      <c r="G45" s="423" t="s">
        <v>202</v>
      </c>
      <c r="H45" s="272">
        <v>7</v>
      </c>
      <c r="I45" s="311"/>
      <c r="J45" s="306">
        <v>2</v>
      </c>
      <c r="K45" s="4"/>
      <c r="L45" s="40"/>
      <c r="M45" s="307">
        <v>1</v>
      </c>
      <c r="N45" s="296"/>
      <c r="O45" s="266">
        <v>2</v>
      </c>
      <c r="P45" s="425" t="s">
        <v>209</v>
      </c>
      <c r="Q45" s="391"/>
      <c r="R45" s="421" t="e">
        <f>VLOOKUP(#REF!,'出場校データ'!$A$5:$F$52,2,FALSE)</f>
        <v>#REF!</v>
      </c>
      <c r="S45" s="422"/>
      <c r="T45" s="399"/>
      <c r="U45" s="418"/>
      <c r="V45" s="379"/>
      <c r="W45" s="379"/>
    </row>
    <row r="46" spans="2:23" ht="18" customHeight="1" thickBot="1">
      <c r="B46" s="421" t="str">
        <f>'4本抽選・トーナメント表'!$D46:$D47</f>
        <v>日南学園高等学校</v>
      </c>
      <c r="C46" s="422" t="s">
        <v>90</v>
      </c>
      <c r="D46" s="380" t="str">
        <f>'4本抽選・トーナメント表'!$F46:$F47</f>
        <v>宮崎</v>
      </c>
      <c r="E46" s="418" t="s">
        <v>91</v>
      </c>
      <c r="F46" s="391">
        <v>21</v>
      </c>
      <c r="G46" s="424"/>
      <c r="H46" s="273">
        <v>0</v>
      </c>
      <c r="I46" s="286"/>
      <c r="J46" s="4"/>
      <c r="K46" s="4"/>
      <c r="L46" s="40"/>
      <c r="M46" s="4"/>
      <c r="N46" s="295"/>
      <c r="O46" s="267">
        <v>8</v>
      </c>
      <c r="P46" s="426"/>
      <c r="Q46" s="391">
        <v>45</v>
      </c>
      <c r="R46" s="421" t="str">
        <f>'4本抽選・トーナメント表'!$AB46:$AB47</f>
        <v>徳島県立辻高等学校</v>
      </c>
      <c r="S46" s="422" t="s">
        <v>35</v>
      </c>
      <c r="T46" s="399" t="str">
        <f>'4本抽選・トーナメント表'!$AD46:$AD47</f>
        <v>徳島</v>
      </c>
      <c r="U46" s="418" t="s">
        <v>37</v>
      </c>
      <c r="V46" s="379"/>
      <c r="W46" s="379"/>
    </row>
    <row r="47" spans="2:23" ht="18" customHeight="1">
      <c r="B47" s="421" t="e">
        <f>VLOOKUP(#REF!,'出場校データ'!$A$5:$F$52,2,FALSE)</f>
        <v>#REF!</v>
      </c>
      <c r="C47" s="422"/>
      <c r="D47" s="380" t="e">
        <f>VLOOKUP(#REF!,'出場校データ'!$A$5:$F$52,2,FALSE)</f>
        <v>#REF!</v>
      </c>
      <c r="E47" s="418"/>
      <c r="F47" s="391"/>
      <c r="G47" s="299"/>
      <c r="H47" s="274"/>
      <c r="I47" s="286"/>
      <c r="J47" s="4"/>
      <c r="K47" s="4"/>
      <c r="L47" s="40"/>
      <c r="M47" s="4"/>
      <c r="N47" s="295"/>
      <c r="O47" s="268"/>
      <c r="P47" s="299"/>
      <c r="Q47" s="391"/>
      <c r="R47" s="421" t="e">
        <f>VLOOKUP(#REF!,'出場校データ'!$A$5:$F$52,2,FALSE)</f>
        <v>#REF!</v>
      </c>
      <c r="S47" s="422"/>
      <c r="T47" s="399"/>
      <c r="U47" s="418"/>
      <c r="V47" s="379"/>
      <c r="W47" s="379"/>
    </row>
    <row r="48" spans="2:23" ht="18" customHeight="1" thickBot="1">
      <c r="B48" s="421" t="str">
        <f>'4本抽選・トーナメント表'!$D48:$D49</f>
        <v>高崎健康福祉大学高崎高等学校</v>
      </c>
      <c r="C48" s="422" t="s">
        <v>90</v>
      </c>
      <c r="D48" s="380" t="str">
        <f>'4本抽選・トーナメント表'!$F48:$F49</f>
        <v>群馬</v>
      </c>
      <c r="E48" s="418" t="s">
        <v>91</v>
      </c>
      <c r="F48" s="391">
        <v>22</v>
      </c>
      <c r="G48" s="300"/>
      <c r="H48" s="274"/>
      <c r="I48" s="286"/>
      <c r="J48" s="4"/>
      <c r="K48" s="4"/>
      <c r="L48" s="40"/>
      <c r="M48" s="4"/>
      <c r="N48" s="295"/>
      <c r="O48" s="268"/>
      <c r="P48" s="299"/>
      <c r="Q48" s="391">
        <v>46</v>
      </c>
      <c r="R48" s="421" t="s">
        <v>221</v>
      </c>
      <c r="S48" s="422" t="s">
        <v>35</v>
      </c>
      <c r="T48" s="399" t="str">
        <f>'4本抽選・トーナメント表'!$AD48:$AD49</f>
        <v>栃木</v>
      </c>
      <c r="U48" s="418" t="s">
        <v>37</v>
      </c>
      <c r="V48" s="379"/>
      <c r="W48" s="379"/>
    </row>
    <row r="49" spans="2:23" ht="18" customHeight="1" thickBot="1">
      <c r="B49" s="421" t="e">
        <f>VLOOKUP(#REF!,'出場校データ'!$A$5:$F$52,2,FALSE)</f>
        <v>#REF!</v>
      </c>
      <c r="C49" s="422"/>
      <c r="D49" s="380" t="e">
        <f>VLOOKUP(#REF!,'出場校データ'!$A$5:$F$52,2,FALSE)</f>
        <v>#REF!</v>
      </c>
      <c r="E49" s="418"/>
      <c r="F49" s="391"/>
      <c r="G49" s="423" t="s">
        <v>96</v>
      </c>
      <c r="H49" s="272">
        <v>6</v>
      </c>
      <c r="I49" s="287"/>
      <c r="J49" s="4"/>
      <c r="K49" s="4"/>
      <c r="L49" s="40"/>
      <c r="M49" s="4"/>
      <c r="N49" s="296"/>
      <c r="O49" s="266">
        <v>3</v>
      </c>
      <c r="P49" s="419" t="s">
        <v>204</v>
      </c>
      <c r="Q49" s="391"/>
      <c r="R49" s="421"/>
      <c r="S49" s="422"/>
      <c r="T49" s="399"/>
      <c r="U49" s="418"/>
      <c r="V49" s="379"/>
      <c r="W49" s="379"/>
    </row>
    <row r="50" spans="2:23" ht="18" customHeight="1" thickBot="1">
      <c r="B50" s="421" t="str">
        <f>'4本抽選・トーナメント表'!$D50:$D51</f>
        <v>島根県立三刀屋高等学校</v>
      </c>
      <c r="C50" s="422" t="s">
        <v>90</v>
      </c>
      <c r="D50" s="380" t="str">
        <f>'4本抽選・トーナメント表'!$F50:$F51</f>
        <v>島根</v>
      </c>
      <c r="E50" s="418" t="s">
        <v>91</v>
      </c>
      <c r="F50" s="391">
        <v>23</v>
      </c>
      <c r="G50" s="424"/>
      <c r="H50" s="259" t="s">
        <v>217</v>
      </c>
      <c r="I50" s="308"/>
      <c r="J50" s="306">
        <v>3</v>
      </c>
      <c r="K50" s="4"/>
      <c r="L50" s="40"/>
      <c r="M50" s="306">
        <v>1</v>
      </c>
      <c r="N50" s="293"/>
      <c r="O50" s="268">
        <v>4</v>
      </c>
      <c r="P50" s="420"/>
      <c r="Q50" s="391">
        <v>47</v>
      </c>
      <c r="R50" s="421" t="str">
        <f>'4本抽選・トーナメント表'!$AB50:$AB51</f>
        <v>加藤学園高等学校</v>
      </c>
      <c r="S50" s="422" t="s">
        <v>35</v>
      </c>
      <c r="T50" s="399" t="str">
        <f>'4本抽選・トーナメント表'!$AD50:$AD51</f>
        <v>静岡</v>
      </c>
      <c r="U50" s="418" t="s">
        <v>37</v>
      </c>
      <c r="V50" s="379"/>
      <c r="W50" s="379"/>
    </row>
    <row r="51" spans="2:23" ht="9" customHeight="1" thickBot="1">
      <c r="B51" s="421" t="e">
        <f>VLOOKUP(#REF!,'出場校データ'!$A$5:$F$52,2,FALSE)</f>
        <v>#REF!</v>
      </c>
      <c r="C51" s="422"/>
      <c r="D51" s="380" t="e">
        <f>VLOOKUP(#REF!,'出場校データ'!$A$5:$F$52,2,FALSE)</f>
        <v>#REF!</v>
      </c>
      <c r="E51" s="418"/>
      <c r="F51" s="391"/>
      <c r="G51" s="4"/>
      <c r="H51" s="260"/>
      <c r="I51" s="288" t="s">
        <v>216</v>
      </c>
      <c r="J51" s="309"/>
      <c r="K51" s="4"/>
      <c r="L51" s="40"/>
      <c r="M51" s="322"/>
      <c r="N51" s="293" t="s">
        <v>103</v>
      </c>
      <c r="O51" s="263"/>
      <c r="P51" s="4"/>
      <c r="Q51" s="391"/>
      <c r="R51" s="421" t="e">
        <f>VLOOKUP(#REF!,'出場校データ'!$A$5:$F$52,2,FALSE)</f>
        <v>#REF!</v>
      </c>
      <c r="S51" s="422"/>
      <c r="T51" s="399"/>
      <c r="U51" s="418"/>
      <c r="V51" s="379"/>
      <c r="W51" s="379"/>
    </row>
    <row r="52" spans="2:23" ht="15.75" customHeight="1" thickBot="1">
      <c r="B52" s="421" t="str">
        <f>'4本抽選・トーナメント表'!$D52:$D53</f>
        <v>和歌山県立和歌山北高等学校</v>
      </c>
      <c r="C52" s="422" t="s">
        <v>90</v>
      </c>
      <c r="D52" s="380" t="str">
        <f>'4本抽選・トーナメント表'!$F52:$F53</f>
        <v>和歌山</v>
      </c>
      <c r="E52" s="418" t="s">
        <v>91</v>
      </c>
      <c r="F52" s="391">
        <v>24</v>
      </c>
      <c r="G52" s="120"/>
      <c r="H52" s="121"/>
      <c r="I52" s="122"/>
      <c r="J52" s="306">
        <v>0</v>
      </c>
      <c r="K52" s="4"/>
      <c r="L52" s="40"/>
      <c r="M52" s="306">
        <v>3</v>
      </c>
      <c r="N52" s="326"/>
      <c r="O52" s="327"/>
      <c r="P52" s="258"/>
      <c r="Q52" s="391">
        <v>48</v>
      </c>
      <c r="R52" s="421" t="str">
        <f>'4本抽選・トーナメント表'!$AB52:$AB53</f>
        <v>東北生活文化大学高等学校</v>
      </c>
      <c r="S52" s="422" t="s">
        <v>35</v>
      </c>
      <c r="T52" s="399" t="str">
        <f>'4本抽選・トーナメント表'!$AD52:$AD53</f>
        <v>宮城</v>
      </c>
      <c r="U52" s="418" t="s">
        <v>37</v>
      </c>
      <c r="V52" s="379"/>
      <c r="W52" s="379"/>
    </row>
    <row r="53" spans="2:23" ht="18" customHeight="1">
      <c r="B53" s="421" t="e">
        <f>VLOOKUP(#REF!,'出場校データ'!$A$5:$F$52,2,FALSE)</f>
        <v>#REF!</v>
      </c>
      <c r="C53" s="422"/>
      <c r="D53" s="380" t="e">
        <f>VLOOKUP(#REF!,'出場校データ'!$A$5:$F$52,2,FALSE)</f>
        <v>#REF!</v>
      </c>
      <c r="E53" s="418"/>
      <c r="F53" s="391"/>
      <c r="G53" s="4"/>
      <c r="H53" s="4"/>
      <c r="I53" s="118"/>
      <c r="J53" s="4"/>
      <c r="K53" s="4"/>
      <c r="L53" s="40"/>
      <c r="M53" s="4"/>
      <c r="N53" s="119"/>
      <c r="O53" s="117"/>
      <c r="P53" s="4"/>
      <c r="Q53" s="391"/>
      <c r="R53" s="421" t="e">
        <f>VLOOKUP(#REF!,'出場校データ'!$A$5:$F$52,2,FALSE)</f>
        <v>#REF!</v>
      </c>
      <c r="S53" s="422"/>
      <c r="T53" s="399"/>
      <c r="U53" s="418"/>
      <c r="V53" s="379"/>
      <c r="W53" s="379"/>
    </row>
    <row r="54" spans="2:21" s="256" customFormat="1" ht="14.25" customHeight="1">
      <c r="B54" s="432" t="s">
        <v>196</v>
      </c>
      <c r="C54" s="432"/>
      <c r="D54" s="432"/>
      <c r="E54" s="432"/>
      <c r="F54" s="432"/>
      <c r="G54" s="432"/>
      <c r="H54" s="432"/>
      <c r="I54" s="432"/>
      <c r="J54" s="432"/>
      <c r="K54" s="432"/>
      <c r="L54" s="432"/>
      <c r="M54" s="432"/>
      <c r="N54" s="432"/>
      <c r="O54" s="432"/>
      <c r="P54" s="432"/>
      <c r="Q54" s="432"/>
      <c r="R54" s="432"/>
      <c r="S54" s="432"/>
      <c r="T54" s="119"/>
      <c r="U54" s="255"/>
    </row>
    <row r="55" spans="2:21" s="256" customFormat="1" ht="14.25" customHeight="1">
      <c r="B55" s="432" t="s">
        <v>210</v>
      </c>
      <c r="C55" s="432"/>
      <c r="D55" s="432"/>
      <c r="E55" s="432"/>
      <c r="F55" s="432"/>
      <c r="G55" s="432"/>
      <c r="H55" s="432"/>
      <c r="I55" s="432"/>
      <c r="J55" s="432"/>
      <c r="K55" s="432"/>
      <c r="L55" s="432"/>
      <c r="M55" s="432"/>
      <c r="N55" s="432"/>
      <c r="O55" s="432"/>
      <c r="P55" s="432"/>
      <c r="Q55" s="432" t="s">
        <v>109</v>
      </c>
      <c r="R55" s="432"/>
      <c r="S55" s="257"/>
      <c r="T55" s="119"/>
      <c r="U55" s="255"/>
    </row>
    <row r="56" spans="2:21" s="256" customFormat="1" ht="14.25">
      <c r="B56" s="432" t="s">
        <v>222</v>
      </c>
      <c r="C56" s="432"/>
      <c r="D56" s="432"/>
      <c r="E56" s="432"/>
      <c r="F56" s="432"/>
      <c r="G56" s="432"/>
      <c r="H56" s="432"/>
      <c r="I56" s="432"/>
      <c r="J56" s="432"/>
      <c r="K56" s="432"/>
      <c r="L56" s="432"/>
      <c r="M56" s="432"/>
      <c r="N56" s="432"/>
      <c r="O56" s="432"/>
      <c r="P56" s="432"/>
      <c r="Q56" s="432" t="s">
        <v>106</v>
      </c>
      <c r="R56" s="432"/>
      <c r="S56" s="257"/>
      <c r="T56" s="119"/>
      <c r="U56" s="255"/>
    </row>
    <row r="57" spans="2:21" s="256" customFormat="1" ht="14.25">
      <c r="B57" s="432" t="s">
        <v>211</v>
      </c>
      <c r="C57" s="432"/>
      <c r="D57" s="432"/>
      <c r="E57" s="432"/>
      <c r="F57" s="432"/>
      <c r="G57" s="432"/>
      <c r="H57" s="432"/>
      <c r="I57" s="432"/>
      <c r="J57" s="432"/>
      <c r="K57" s="432"/>
      <c r="L57" s="432"/>
      <c r="M57" s="432"/>
      <c r="N57" s="432"/>
      <c r="O57" s="432"/>
      <c r="P57" s="432"/>
      <c r="Q57" s="432" t="s">
        <v>107</v>
      </c>
      <c r="R57" s="432"/>
      <c r="S57" s="257"/>
      <c r="T57" s="4"/>
      <c r="U57" s="4"/>
    </row>
    <row r="58" spans="2:21" s="256" customFormat="1" ht="14.25">
      <c r="B58" s="432" t="s">
        <v>212</v>
      </c>
      <c r="C58" s="432"/>
      <c r="D58" s="432"/>
      <c r="E58" s="432"/>
      <c r="F58" s="432"/>
      <c r="G58" s="432"/>
      <c r="H58" s="432"/>
      <c r="I58" s="432"/>
      <c r="J58" s="432"/>
      <c r="K58" s="432"/>
      <c r="L58" s="432"/>
      <c r="M58" s="432"/>
      <c r="N58" s="432"/>
      <c r="O58" s="432"/>
      <c r="P58" s="432"/>
      <c r="Q58" s="432" t="s">
        <v>108</v>
      </c>
      <c r="R58" s="432"/>
      <c r="S58" s="257"/>
      <c r="T58" s="4"/>
      <c r="U58" s="4"/>
    </row>
    <row r="59" spans="2:21" s="256" customFormat="1" ht="15.75" customHeight="1">
      <c r="B59" s="430" t="s">
        <v>213</v>
      </c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1"/>
      <c r="R59" s="4"/>
      <c r="S59" s="4"/>
      <c r="T59" s="4"/>
      <c r="U59" s="4"/>
    </row>
    <row r="60" spans="2:21" ht="14.25">
      <c r="B60" s="4"/>
      <c r="C60" s="4"/>
      <c r="D60" s="4"/>
      <c r="E60" s="43"/>
      <c r="F60" s="4"/>
      <c r="R60" s="4"/>
      <c r="S60" s="4"/>
      <c r="T60" s="4"/>
      <c r="U60" s="4"/>
    </row>
    <row r="61" spans="2:21" ht="14.25">
      <c r="B61" s="4"/>
      <c r="C61" s="4"/>
      <c r="D61" s="4"/>
      <c r="E61" s="43"/>
      <c r="F61" s="4"/>
      <c r="R61" s="4"/>
      <c r="S61" s="4"/>
      <c r="T61" s="4"/>
      <c r="U61" s="4"/>
    </row>
    <row r="62" spans="2:21" ht="14.25">
      <c r="B62" s="4"/>
      <c r="C62" s="4"/>
      <c r="D62" s="4"/>
      <c r="E62" s="43"/>
      <c r="F62" s="4"/>
      <c r="G62" s="42"/>
      <c r="R62" s="4"/>
      <c r="S62" s="4"/>
      <c r="T62" s="4"/>
      <c r="U62" s="4"/>
    </row>
    <row r="63" spans="2:21" ht="14.25">
      <c r="B63" s="4"/>
      <c r="C63" s="4"/>
      <c r="D63" s="4"/>
      <c r="E63" s="43"/>
      <c r="F63" s="4"/>
      <c r="R63" s="4"/>
      <c r="S63" s="4"/>
      <c r="T63" s="4"/>
      <c r="U63" s="4"/>
    </row>
    <row r="64" spans="3:5" ht="13.5">
      <c r="C64" s="3"/>
      <c r="E64" s="34"/>
    </row>
  </sheetData>
  <sheetProtection/>
  <mergeCells count="317">
    <mergeCell ref="B56:P56"/>
    <mergeCell ref="B57:P57"/>
    <mergeCell ref="B58:P58"/>
    <mergeCell ref="Q55:R55"/>
    <mergeCell ref="Q56:R56"/>
    <mergeCell ref="Q57:R57"/>
    <mergeCell ref="Q58:R58"/>
    <mergeCell ref="B59:Q59"/>
    <mergeCell ref="V50:V51"/>
    <mergeCell ref="W50:W51"/>
    <mergeCell ref="V52:V53"/>
    <mergeCell ref="W52:W53"/>
    <mergeCell ref="B54:S54"/>
    <mergeCell ref="B55:P55"/>
    <mergeCell ref="E52:E53"/>
    <mergeCell ref="U52:U53"/>
    <mergeCell ref="T52:T53"/>
    <mergeCell ref="B50:B51"/>
    <mergeCell ref="V44:V45"/>
    <mergeCell ref="W44:W45"/>
    <mergeCell ref="V46:V47"/>
    <mergeCell ref="W46:W47"/>
    <mergeCell ref="V48:V49"/>
    <mergeCell ref="W48:W49"/>
    <mergeCell ref="T44:T45"/>
    <mergeCell ref="V36:V37"/>
    <mergeCell ref="W36:W37"/>
    <mergeCell ref="V38:V39"/>
    <mergeCell ref="W38:W39"/>
    <mergeCell ref="V40:V41"/>
    <mergeCell ref="W40:W41"/>
    <mergeCell ref="V26:V27"/>
    <mergeCell ref="W26:W27"/>
    <mergeCell ref="V28:V29"/>
    <mergeCell ref="W28:W29"/>
    <mergeCell ref="V42:V43"/>
    <mergeCell ref="W42:W43"/>
    <mergeCell ref="V32:V33"/>
    <mergeCell ref="W32:W33"/>
    <mergeCell ref="V34:V35"/>
    <mergeCell ref="W34:W35"/>
    <mergeCell ref="V16:V17"/>
    <mergeCell ref="W16:W17"/>
    <mergeCell ref="V30:V31"/>
    <mergeCell ref="W30:W31"/>
    <mergeCell ref="V20:V21"/>
    <mergeCell ref="W20:W21"/>
    <mergeCell ref="V22:V23"/>
    <mergeCell ref="W22:W23"/>
    <mergeCell ref="V24:V25"/>
    <mergeCell ref="W24:W25"/>
    <mergeCell ref="V18:V19"/>
    <mergeCell ref="W18:W19"/>
    <mergeCell ref="V8:V9"/>
    <mergeCell ref="W8:W9"/>
    <mergeCell ref="V10:V11"/>
    <mergeCell ref="W10:W11"/>
    <mergeCell ref="V12:V13"/>
    <mergeCell ref="W12:W13"/>
    <mergeCell ref="V14:V15"/>
    <mergeCell ref="W14:W15"/>
    <mergeCell ref="B6:B7"/>
    <mergeCell ref="C6:C7"/>
    <mergeCell ref="D6:D7"/>
    <mergeCell ref="E6:E7"/>
    <mergeCell ref="F6:F7"/>
    <mergeCell ref="Q6:Q7"/>
    <mergeCell ref="F5:H5"/>
    <mergeCell ref="J5:M5"/>
    <mergeCell ref="O5:Q5"/>
    <mergeCell ref="T6:T7"/>
    <mergeCell ref="V6:V7"/>
    <mergeCell ref="W6:W7"/>
    <mergeCell ref="R6:R7"/>
    <mergeCell ref="S6:S7"/>
    <mergeCell ref="U6:U7"/>
    <mergeCell ref="B8:B9"/>
    <mergeCell ref="C8:C9"/>
    <mergeCell ref="D8:D9"/>
    <mergeCell ref="E8:E9"/>
    <mergeCell ref="F8:F9"/>
    <mergeCell ref="Q8:Q9"/>
    <mergeCell ref="R8:R9"/>
    <mergeCell ref="S8:S9"/>
    <mergeCell ref="T8:T9"/>
    <mergeCell ref="R10:R11"/>
    <mergeCell ref="S10:S11"/>
    <mergeCell ref="U8:U9"/>
    <mergeCell ref="G9:G10"/>
    <mergeCell ref="P9:P10"/>
    <mergeCell ref="T10:T11"/>
    <mergeCell ref="U10:U11"/>
    <mergeCell ref="B10:B11"/>
    <mergeCell ref="C10:C11"/>
    <mergeCell ref="D10:D11"/>
    <mergeCell ref="E10:E11"/>
    <mergeCell ref="F10:F11"/>
    <mergeCell ref="Q10:Q11"/>
    <mergeCell ref="B12:B13"/>
    <mergeCell ref="C12:C13"/>
    <mergeCell ref="D12:D13"/>
    <mergeCell ref="E12:E13"/>
    <mergeCell ref="F12:F13"/>
    <mergeCell ref="Q12:Q13"/>
    <mergeCell ref="T12:T13"/>
    <mergeCell ref="U12:U13"/>
    <mergeCell ref="G13:G14"/>
    <mergeCell ref="P13:P14"/>
    <mergeCell ref="T14:T15"/>
    <mergeCell ref="U14:U15"/>
    <mergeCell ref="R12:R13"/>
    <mergeCell ref="S12:S13"/>
    <mergeCell ref="R16:R17"/>
    <mergeCell ref="S16:S17"/>
    <mergeCell ref="B14:B15"/>
    <mergeCell ref="C14:C15"/>
    <mergeCell ref="D14:D15"/>
    <mergeCell ref="E14:E15"/>
    <mergeCell ref="F14:F15"/>
    <mergeCell ref="Q14:Q15"/>
    <mergeCell ref="R14:R15"/>
    <mergeCell ref="S14:S15"/>
    <mergeCell ref="B16:B17"/>
    <mergeCell ref="C16:C17"/>
    <mergeCell ref="D16:D17"/>
    <mergeCell ref="E16:E17"/>
    <mergeCell ref="F16:F17"/>
    <mergeCell ref="Q16:Q17"/>
    <mergeCell ref="T16:T17"/>
    <mergeCell ref="U16:U17"/>
    <mergeCell ref="B18:B19"/>
    <mergeCell ref="C18:C19"/>
    <mergeCell ref="D18:D19"/>
    <mergeCell ref="E18:E19"/>
    <mergeCell ref="F18:F19"/>
    <mergeCell ref="Q18:Q19"/>
    <mergeCell ref="R18:R19"/>
    <mergeCell ref="S18:S19"/>
    <mergeCell ref="T18:T19"/>
    <mergeCell ref="U18:U19"/>
    <mergeCell ref="B20:B21"/>
    <mergeCell ref="C20:C21"/>
    <mergeCell ref="D20:D21"/>
    <mergeCell ref="E20:E21"/>
    <mergeCell ref="F20:F21"/>
    <mergeCell ref="Q20:Q21"/>
    <mergeCell ref="R20:R21"/>
    <mergeCell ref="S20:S21"/>
    <mergeCell ref="R22:R23"/>
    <mergeCell ref="S22:S23"/>
    <mergeCell ref="T20:T21"/>
    <mergeCell ref="U20:U21"/>
    <mergeCell ref="G21:G22"/>
    <mergeCell ref="P21:P22"/>
    <mergeCell ref="T22:T23"/>
    <mergeCell ref="U22:U23"/>
    <mergeCell ref="B22:B23"/>
    <mergeCell ref="C22:C23"/>
    <mergeCell ref="D22:D23"/>
    <mergeCell ref="E22:E23"/>
    <mergeCell ref="F22:F23"/>
    <mergeCell ref="Q22:Q23"/>
    <mergeCell ref="B24:B25"/>
    <mergeCell ref="C24:C25"/>
    <mergeCell ref="D24:D25"/>
    <mergeCell ref="E24:E25"/>
    <mergeCell ref="F24:F25"/>
    <mergeCell ref="Q24:Q25"/>
    <mergeCell ref="T24:T25"/>
    <mergeCell ref="U24:U25"/>
    <mergeCell ref="G25:G26"/>
    <mergeCell ref="P25:P26"/>
    <mergeCell ref="T26:T27"/>
    <mergeCell ref="U26:U27"/>
    <mergeCell ref="R24:R25"/>
    <mergeCell ref="S24:S25"/>
    <mergeCell ref="R28:R29"/>
    <mergeCell ref="S28:S29"/>
    <mergeCell ref="B26:B27"/>
    <mergeCell ref="C26:C27"/>
    <mergeCell ref="D26:D27"/>
    <mergeCell ref="E26:E27"/>
    <mergeCell ref="F26:F27"/>
    <mergeCell ref="Q26:Q27"/>
    <mergeCell ref="R26:R27"/>
    <mergeCell ref="S26:S27"/>
    <mergeCell ref="B28:B29"/>
    <mergeCell ref="C28:C29"/>
    <mergeCell ref="D28:D29"/>
    <mergeCell ref="E28:E29"/>
    <mergeCell ref="F28:F29"/>
    <mergeCell ref="Q28:Q29"/>
    <mergeCell ref="T28:T29"/>
    <mergeCell ref="U28:U29"/>
    <mergeCell ref="B30:B31"/>
    <mergeCell ref="C30:C31"/>
    <mergeCell ref="D30:D31"/>
    <mergeCell ref="E30:E31"/>
    <mergeCell ref="F30:F31"/>
    <mergeCell ref="Q30:Q31"/>
    <mergeCell ref="R30:R31"/>
    <mergeCell ref="S30:S31"/>
    <mergeCell ref="T30:T31"/>
    <mergeCell ref="U30:U31"/>
    <mergeCell ref="B32:B33"/>
    <mergeCell ref="C32:C33"/>
    <mergeCell ref="D32:D33"/>
    <mergeCell ref="E32:E33"/>
    <mergeCell ref="F32:F33"/>
    <mergeCell ref="Q32:Q33"/>
    <mergeCell ref="R32:R33"/>
    <mergeCell ref="S32:S33"/>
    <mergeCell ref="R34:R35"/>
    <mergeCell ref="S34:S35"/>
    <mergeCell ref="T32:T33"/>
    <mergeCell ref="U32:U33"/>
    <mergeCell ref="G33:G34"/>
    <mergeCell ref="P33:P34"/>
    <mergeCell ref="T34:T35"/>
    <mergeCell ref="U34:U35"/>
    <mergeCell ref="B34:B35"/>
    <mergeCell ref="C34:C35"/>
    <mergeCell ref="D34:D35"/>
    <mergeCell ref="E34:E35"/>
    <mergeCell ref="F34:F35"/>
    <mergeCell ref="Q34:Q35"/>
    <mergeCell ref="B36:B37"/>
    <mergeCell ref="C36:C37"/>
    <mergeCell ref="D36:D37"/>
    <mergeCell ref="E36:E37"/>
    <mergeCell ref="F36:F37"/>
    <mergeCell ref="Q36:Q37"/>
    <mergeCell ref="S38:S39"/>
    <mergeCell ref="T36:T37"/>
    <mergeCell ref="U36:U37"/>
    <mergeCell ref="G37:G38"/>
    <mergeCell ref="P37:P38"/>
    <mergeCell ref="T38:T39"/>
    <mergeCell ref="U38:U39"/>
    <mergeCell ref="R36:R37"/>
    <mergeCell ref="S36:S37"/>
    <mergeCell ref="Q40:Q41"/>
    <mergeCell ref="R40:R41"/>
    <mergeCell ref="S40:S41"/>
    <mergeCell ref="B38:B39"/>
    <mergeCell ref="C38:C39"/>
    <mergeCell ref="D38:D39"/>
    <mergeCell ref="E38:E39"/>
    <mergeCell ref="F38:F39"/>
    <mergeCell ref="Q38:Q39"/>
    <mergeCell ref="R38:R39"/>
    <mergeCell ref="U40:U41"/>
    <mergeCell ref="B42:B43"/>
    <mergeCell ref="C42:C43"/>
    <mergeCell ref="D42:D43"/>
    <mergeCell ref="E42:E43"/>
    <mergeCell ref="F42:F43"/>
    <mergeCell ref="Q42:Q43"/>
    <mergeCell ref="R42:R43"/>
    <mergeCell ref="S42:S43"/>
    <mergeCell ref="B40:B41"/>
    <mergeCell ref="G45:G46"/>
    <mergeCell ref="B44:B45"/>
    <mergeCell ref="C44:C45"/>
    <mergeCell ref="D44:D45"/>
    <mergeCell ref="E44:E45"/>
    <mergeCell ref="T40:T41"/>
    <mergeCell ref="C40:C41"/>
    <mergeCell ref="D40:D41"/>
    <mergeCell ref="E40:E41"/>
    <mergeCell ref="F40:F41"/>
    <mergeCell ref="D48:D49"/>
    <mergeCell ref="E48:E49"/>
    <mergeCell ref="T42:T43"/>
    <mergeCell ref="U42:U43"/>
    <mergeCell ref="R44:R45"/>
    <mergeCell ref="S44:S45"/>
    <mergeCell ref="U44:U45"/>
    <mergeCell ref="F44:F45"/>
    <mergeCell ref="Q44:Q45"/>
    <mergeCell ref="E46:E47"/>
    <mergeCell ref="U46:U47"/>
    <mergeCell ref="R46:R47"/>
    <mergeCell ref="S46:S47"/>
    <mergeCell ref="B46:B47"/>
    <mergeCell ref="C46:C47"/>
    <mergeCell ref="D46:D47"/>
    <mergeCell ref="T46:T47"/>
    <mergeCell ref="F46:F47"/>
    <mergeCell ref="Q46:Q47"/>
    <mergeCell ref="P45:P46"/>
    <mergeCell ref="R52:R53"/>
    <mergeCell ref="S52:S53"/>
    <mergeCell ref="T50:T51"/>
    <mergeCell ref="U50:U51"/>
    <mergeCell ref="S50:S51"/>
    <mergeCell ref="R50:R51"/>
    <mergeCell ref="T48:T49"/>
    <mergeCell ref="U48:U49"/>
    <mergeCell ref="G49:G50"/>
    <mergeCell ref="D52:D53"/>
    <mergeCell ref="F50:F51"/>
    <mergeCell ref="Q50:Q51"/>
    <mergeCell ref="D50:D51"/>
    <mergeCell ref="R48:R49"/>
    <mergeCell ref="S48:S49"/>
    <mergeCell ref="F52:F53"/>
    <mergeCell ref="E50:E51"/>
    <mergeCell ref="P49:P50"/>
    <mergeCell ref="F48:F49"/>
    <mergeCell ref="Q48:Q49"/>
    <mergeCell ref="B52:B53"/>
    <mergeCell ref="C52:C53"/>
    <mergeCell ref="C50:C51"/>
    <mergeCell ref="Q52:Q53"/>
    <mergeCell ref="B48:B49"/>
    <mergeCell ref="C48:C49"/>
  </mergeCells>
  <conditionalFormatting sqref="B6:B53 R6:R53">
    <cfRule type="expression" priority="1" dxfId="34" stopIfTrue="1">
      <formula>ISERROR($B6)</formula>
    </cfRule>
  </conditionalFormatting>
  <conditionalFormatting sqref="D6:D53">
    <cfRule type="expression" priority="2" dxfId="34" stopIfTrue="1">
      <formula>ISERROR($D6)</formula>
    </cfRule>
  </conditionalFormatting>
  <conditionalFormatting sqref="T6:T53">
    <cfRule type="expression" priority="3" dxfId="34" stopIfTrue="1">
      <formula>ISERROR($T6)</formula>
    </cfRule>
  </conditionalFormatting>
  <conditionalFormatting sqref="V6:V53">
    <cfRule type="expression" priority="4" dxfId="34" stopIfTrue="1">
      <formula>ISERROR($V6)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74" r:id="rId1"/>
  <colBreaks count="1" manualBreakCount="1">
    <brk id="2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K52"/>
  <sheetViews>
    <sheetView zoomScale="190" zoomScaleNormal="190" zoomScalePageLayoutView="0" workbookViewId="0" topLeftCell="A7">
      <selection activeCell="H19" sqref="H19"/>
    </sheetView>
  </sheetViews>
  <sheetFormatPr defaultColWidth="9.00390625" defaultRowHeight="13.5"/>
  <cols>
    <col min="1" max="1" width="5.75390625" style="0" customWidth="1"/>
    <col min="2" max="2" width="6.125" style="143" customWidth="1"/>
    <col min="3" max="3" width="22.375" style="143" customWidth="1"/>
    <col min="4" max="4" width="1.625" style="143" customWidth="1"/>
    <col min="5" max="5" width="7.625" style="144" customWidth="1"/>
    <col min="6" max="6" width="1.625" style="143" customWidth="1"/>
    <col min="7" max="7" width="6.125" style="136" customWidth="1"/>
    <col min="8" max="8" width="15.75390625" style="3" customWidth="1"/>
    <col min="9" max="9" width="1.625" style="5" customWidth="1"/>
    <col min="10" max="10" width="7.625" style="3" customWidth="1"/>
    <col min="11" max="11" width="1.625" style="5" customWidth="1"/>
  </cols>
  <sheetData>
    <row r="1" spans="2:11" ht="17.25">
      <c r="B1" s="133"/>
      <c r="C1" s="133"/>
      <c r="D1" s="134"/>
      <c r="E1" s="134"/>
      <c r="F1" s="134"/>
      <c r="G1" s="135"/>
      <c r="H1" s="2"/>
      <c r="I1" s="1"/>
      <c r="J1" s="2"/>
      <c r="K1" s="1"/>
    </row>
    <row r="2" spans="2:11" ht="17.25">
      <c r="B2" s="133"/>
      <c r="C2" s="133"/>
      <c r="D2" s="134"/>
      <c r="E2" s="134"/>
      <c r="F2" s="134"/>
      <c r="I2" s="1"/>
      <c r="K2" s="1"/>
    </row>
    <row r="3" spans="2:11" ht="17.25">
      <c r="B3" s="137"/>
      <c r="C3" s="137"/>
      <c r="D3" s="134"/>
      <c r="E3" s="134"/>
      <c r="F3" s="134"/>
      <c r="I3" s="1"/>
      <c r="K3" s="1"/>
    </row>
    <row r="4" spans="1:6" ht="21">
      <c r="A4" t="s">
        <v>76</v>
      </c>
      <c r="B4" s="138" t="s">
        <v>0</v>
      </c>
      <c r="C4" s="138" t="s">
        <v>1</v>
      </c>
      <c r="D4" s="145"/>
      <c r="E4" s="146" t="s">
        <v>2</v>
      </c>
      <c r="F4" s="147"/>
    </row>
    <row r="5" spans="1:6" ht="13.5">
      <c r="A5">
        <v>1</v>
      </c>
      <c r="B5" s="148" t="s">
        <v>3</v>
      </c>
      <c r="C5" s="149" t="s">
        <v>139</v>
      </c>
      <c r="D5" s="150" t="s">
        <v>176</v>
      </c>
      <c r="E5" s="146" t="s">
        <v>5</v>
      </c>
      <c r="F5" s="151" t="s">
        <v>177</v>
      </c>
    </row>
    <row r="6" spans="1:6" ht="13.5">
      <c r="A6">
        <v>2</v>
      </c>
      <c r="B6" s="156" t="s">
        <v>9</v>
      </c>
      <c r="C6" s="155" t="s">
        <v>140</v>
      </c>
      <c r="D6" s="152" t="s">
        <v>179</v>
      </c>
      <c r="E6" s="153" t="s">
        <v>10</v>
      </c>
      <c r="F6" s="154" t="s">
        <v>177</v>
      </c>
    </row>
    <row r="7" spans="1:6" ht="13.5">
      <c r="A7">
        <v>3</v>
      </c>
      <c r="B7" s="156" t="s">
        <v>9</v>
      </c>
      <c r="C7" s="155" t="s">
        <v>168</v>
      </c>
      <c r="D7" s="152" t="s">
        <v>178</v>
      </c>
      <c r="E7" s="153" t="s">
        <v>13</v>
      </c>
      <c r="F7" s="154" t="s">
        <v>189</v>
      </c>
    </row>
    <row r="8" spans="1:6" ht="13.5">
      <c r="A8">
        <v>4</v>
      </c>
      <c r="B8" s="156" t="s">
        <v>9</v>
      </c>
      <c r="C8" s="155" t="s">
        <v>15</v>
      </c>
      <c r="D8" s="152" t="s">
        <v>178</v>
      </c>
      <c r="E8" s="153" t="s">
        <v>16</v>
      </c>
      <c r="F8" s="154" t="s">
        <v>189</v>
      </c>
    </row>
    <row r="9" spans="1:6" ht="13.5">
      <c r="A9">
        <v>5</v>
      </c>
      <c r="B9" s="156" t="s">
        <v>9</v>
      </c>
      <c r="C9" s="155" t="s">
        <v>141</v>
      </c>
      <c r="D9" s="152" t="s">
        <v>178</v>
      </c>
      <c r="E9" s="153" t="s">
        <v>18</v>
      </c>
      <c r="F9" s="154" t="s">
        <v>189</v>
      </c>
    </row>
    <row r="10" spans="1:6" ht="13.5">
      <c r="A10">
        <v>6</v>
      </c>
      <c r="B10" s="156" t="s">
        <v>9</v>
      </c>
      <c r="C10" s="155" t="s">
        <v>142</v>
      </c>
      <c r="D10" s="152" t="s">
        <v>178</v>
      </c>
      <c r="E10" s="153" t="s">
        <v>20</v>
      </c>
      <c r="F10" s="154" t="s">
        <v>189</v>
      </c>
    </row>
    <row r="11" spans="1:8" ht="13.5">
      <c r="A11">
        <v>7</v>
      </c>
      <c r="B11" s="156" t="s">
        <v>9</v>
      </c>
      <c r="C11" s="155" t="s">
        <v>180</v>
      </c>
      <c r="D11" s="152" t="s">
        <v>178</v>
      </c>
      <c r="E11" s="153" t="s">
        <v>22</v>
      </c>
      <c r="F11" s="154" t="s">
        <v>189</v>
      </c>
      <c r="H11" s="3" t="s">
        <v>195</v>
      </c>
    </row>
    <row r="12" spans="1:6" ht="13.5">
      <c r="A12">
        <v>8</v>
      </c>
      <c r="B12" s="139" t="s">
        <v>25</v>
      </c>
      <c r="C12" s="157" t="s">
        <v>214</v>
      </c>
      <c r="D12" s="158" t="s">
        <v>179</v>
      </c>
      <c r="E12" s="159" t="s">
        <v>26</v>
      </c>
      <c r="F12" s="160" t="s">
        <v>177</v>
      </c>
    </row>
    <row r="13" spans="1:6" ht="13.5">
      <c r="A13">
        <v>9</v>
      </c>
      <c r="B13" s="139" t="s">
        <v>25</v>
      </c>
      <c r="C13" s="157" t="s">
        <v>165</v>
      </c>
      <c r="D13" s="158" t="s">
        <v>178</v>
      </c>
      <c r="E13" s="159" t="s">
        <v>28</v>
      </c>
      <c r="F13" s="160" t="s">
        <v>189</v>
      </c>
    </row>
    <row r="14" spans="1:6" ht="13.5">
      <c r="A14">
        <v>10</v>
      </c>
      <c r="B14" s="139" t="s">
        <v>25</v>
      </c>
      <c r="C14" s="157" t="s">
        <v>144</v>
      </c>
      <c r="D14" s="158" t="s">
        <v>178</v>
      </c>
      <c r="E14" s="159" t="s">
        <v>31</v>
      </c>
      <c r="F14" s="160" t="s">
        <v>189</v>
      </c>
    </row>
    <row r="15" spans="1:6" ht="13.5">
      <c r="A15">
        <v>11</v>
      </c>
      <c r="B15" s="139" t="s">
        <v>25</v>
      </c>
      <c r="C15" s="157" t="s">
        <v>169</v>
      </c>
      <c r="D15" s="158" t="s">
        <v>178</v>
      </c>
      <c r="E15" s="159" t="s">
        <v>33</v>
      </c>
      <c r="F15" s="160" t="s">
        <v>189</v>
      </c>
    </row>
    <row r="16" spans="1:6" ht="13.5">
      <c r="A16">
        <v>12</v>
      </c>
      <c r="B16" s="139" t="s">
        <v>25</v>
      </c>
      <c r="C16" s="157" t="s">
        <v>170</v>
      </c>
      <c r="D16" s="158" t="s">
        <v>178</v>
      </c>
      <c r="E16" s="159" t="s">
        <v>36</v>
      </c>
      <c r="F16" s="160" t="s">
        <v>189</v>
      </c>
    </row>
    <row r="17" spans="1:6" ht="13.5">
      <c r="A17">
        <v>13</v>
      </c>
      <c r="B17" s="139" t="s">
        <v>25</v>
      </c>
      <c r="C17" s="157" t="s">
        <v>40</v>
      </c>
      <c r="D17" s="158" t="s">
        <v>178</v>
      </c>
      <c r="E17" s="159" t="s">
        <v>41</v>
      </c>
      <c r="F17" s="160" t="s">
        <v>189</v>
      </c>
    </row>
    <row r="18" spans="1:6" ht="13.5">
      <c r="A18">
        <v>14</v>
      </c>
      <c r="B18" s="139" t="s">
        <v>25</v>
      </c>
      <c r="C18" s="157" t="s">
        <v>171</v>
      </c>
      <c r="D18" s="158" t="s">
        <v>178</v>
      </c>
      <c r="E18" s="159" t="s">
        <v>43</v>
      </c>
      <c r="F18" s="160" t="s">
        <v>189</v>
      </c>
    </row>
    <row r="19" spans="1:6" ht="13.5">
      <c r="A19">
        <v>15</v>
      </c>
      <c r="B19" s="139" t="s">
        <v>25</v>
      </c>
      <c r="C19" s="157" t="s">
        <v>148</v>
      </c>
      <c r="D19" s="158" t="s">
        <v>178</v>
      </c>
      <c r="E19" s="159" t="s">
        <v>45</v>
      </c>
      <c r="F19" s="160" t="s">
        <v>189</v>
      </c>
    </row>
    <row r="20" spans="1:6" ht="13.5">
      <c r="A20">
        <v>16</v>
      </c>
      <c r="B20" s="140" t="s">
        <v>47</v>
      </c>
      <c r="C20" s="161" t="s">
        <v>145</v>
      </c>
      <c r="D20" s="162" t="s">
        <v>178</v>
      </c>
      <c r="E20" s="163" t="s">
        <v>54</v>
      </c>
      <c r="F20" s="164" t="s">
        <v>189</v>
      </c>
    </row>
    <row r="21" spans="1:6" ht="13.5">
      <c r="A21">
        <v>17</v>
      </c>
      <c r="B21" s="140" t="s">
        <v>47</v>
      </c>
      <c r="C21" s="161" t="s">
        <v>146</v>
      </c>
      <c r="D21" s="162" t="s">
        <v>182</v>
      </c>
      <c r="E21" s="163" t="s">
        <v>48</v>
      </c>
      <c r="F21" s="164" t="s">
        <v>181</v>
      </c>
    </row>
    <row r="22" spans="1:6" ht="13.5">
      <c r="A22">
        <v>18</v>
      </c>
      <c r="B22" s="140" t="s">
        <v>47</v>
      </c>
      <c r="C22" s="161" t="s">
        <v>147</v>
      </c>
      <c r="D22" s="162" t="s">
        <v>178</v>
      </c>
      <c r="E22" s="163" t="s">
        <v>51</v>
      </c>
      <c r="F22" s="164" t="s">
        <v>189</v>
      </c>
    </row>
    <row r="23" spans="1:6" ht="13.5">
      <c r="A23">
        <v>19</v>
      </c>
      <c r="B23" s="140" t="s">
        <v>47</v>
      </c>
      <c r="C23" s="161" t="s">
        <v>172</v>
      </c>
      <c r="D23" s="162" t="s">
        <v>178</v>
      </c>
      <c r="E23" s="163" t="s">
        <v>52</v>
      </c>
      <c r="F23" s="164" t="s">
        <v>189</v>
      </c>
    </row>
    <row r="24" spans="1:6" ht="13.5">
      <c r="A24">
        <v>20</v>
      </c>
      <c r="B24" s="140" t="s">
        <v>47</v>
      </c>
      <c r="C24" s="161" t="s">
        <v>149</v>
      </c>
      <c r="D24" s="162" t="s">
        <v>178</v>
      </c>
      <c r="E24" s="163" t="s">
        <v>56</v>
      </c>
      <c r="F24" s="164" t="s">
        <v>189</v>
      </c>
    </row>
    <row r="25" spans="1:6" ht="13.5">
      <c r="A25">
        <v>21</v>
      </c>
      <c r="B25" s="141" t="s">
        <v>58</v>
      </c>
      <c r="C25" s="165" t="s">
        <v>166</v>
      </c>
      <c r="D25" s="166" t="s">
        <v>182</v>
      </c>
      <c r="E25" s="167" t="s">
        <v>59</v>
      </c>
      <c r="F25" s="168" t="s">
        <v>181</v>
      </c>
    </row>
    <row r="26" spans="1:6" ht="13.5">
      <c r="A26">
        <v>22</v>
      </c>
      <c r="B26" s="141" t="s">
        <v>58</v>
      </c>
      <c r="C26" s="165" t="s">
        <v>190</v>
      </c>
      <c r="D26" s="166" t="s">
        <v>178</v>
      </c>
      <c r="E26" s="167" t="s">
        <v>61</v>
      </c>
      <c r="F26" s="168" t="s">
        <v>189</v>
      </c>
    </row>
    <row r="27" spans="1:6" ht="13.5">
      <c r="A27">
        <v>23</v>
      </c>
      <c r="B27" s="141" t="s">
        <v>58</v>
      </c>
      <c r="C27" s="165" t="s">
        <v>173</v>
      </c>
      <c r="D27" s="166" t="s">
        <v>178</v>
      </c>
      <c r="E27" s="167" t="s">
        <v>63</v>
      </c>
      <c r="F27" s="168" t="s">
        <v>189</v>
      </c>
    </row>
    <row r="28" spans="1:6" ht="13.5">
      <c r="A28">
        <v>24</v>
      </c>
      <c r="B28" s="141" t="s">
        <v>58</v>
      </c>
      <c r="C28" s="165" t="s">
        <v>174</v>
      </c>
      <c r="D28" s="166" t="s">
        <v>178</v>
      </c>
      <c r="E28" s="167" t="s">
        <v>65</v>
      </c>
      <c r="F28" s="168" t="s">
        <v>189</v>
      </c>
    </row>
    <row r="29" spans="1:11" ht="14.25">
      <c r="A29">
        <v>25</v>
      </c>
      <c r="B29" s="177" t="s">
        <v>7</v>
      </c>
      <c r="C29" s="169" t="s">
        <v>175</v>
      </c>
      <c r="D29" s="170" t="s">
        <v>182</v>
      </c>
      <c r="E29" s="171" t="s">
        <v>8</v>
      </c>
      <c r="F29" s="172" t="s">
        <v>181</v>
      </c>
      <c r="G29" s="142"/>
      <c r="H29" s="44"/>
      <c r="I29" s="4"/>
      <c r="J29" s="4"/>
      <c r="K29" s="4"/>
    </row>
    <row r="30" spans="1:10" ht="14.25">
      <c r="A30">
        <v>26</v>
      </c>
      <c r="B30" s="177" t="s">
        <v>7</v>
      </c>
      <c r="C30" s="169" t="s">
        <v>11</v>
      </c>
      <c r="D30" s="170" t="s">
        <v>178</v>
      </c>
      <c r="E30" s="171" t="s">
        <v>12</v>
      </c>
      <c r="F30" s="172" t="s">
        <v>189</v>
      </c>
      <c r="G30" s="142"/>
      <c r="H30" s="4"/>
      <c r="J30" s="4"/>
    </row>
    <row r="31" spans="1:10" ht="14.25">
      <c r="A31">
        <v>27</v>
      </c>
      <c r="B31" s="177" t="s">
        <v>7</v>
      </c>
      <c r="C31" s="169" t="s">
        <v>191</v>
      </c>
      <c r="D31" s="170" t="s">
        <v>178</v>
      </c>
      <c r="E31" s="171" t="s">
        <v>14</v>
      </c>
      <c r="F31" s="172" t="s">
        <v>189</v>
      </c>
      <c r="G31" s="142"/>
      <c r="H31" s="4"/>
      <c r="J31" s="4"/>
    </row>
    <row r="32" spans="1:10" ht="14.25">
      <c r="A32">
        <v>28</v>
      </c>
      <c r="B32" s="177" t="s">
        <v>7</v>
      </c>
      <c r="C32" s="169" t="s">
        <v>192</v>
      </c>
      <c r="D32" s="170" t="s">
        <v>178</v>
      </c>
      <c r="E32" s="171" t="s">
        <v>17</v>
      </c>
      <c r="F32" s="172" t="s">
        <v>189</v>
      </c>
      <c r="G32" s="142"/>
      <c r="H32" s="4" t="s">
        <v>195</v>
      </c>
      <c r="J32" s="4"/>
    </row>
    <row r="33" spans="1:10" ht="14.25">
      <c r="A33">
        <v>29</v>
      </c>
      <c r="B33" s="177" t="s">
        <v>7</v>
      </c>
      <c r="C33" s="169" t="s">
        <v>193</v>
      </c>
      <c r="D33" s="170" t="s">
        <v>178</v>
      </c>
      <c r="E33" s="171" t="s">
        <v>19</v>
      </c>
      <c r="F33" s="172" t="s">
        <v>189</v>
      </c>
      <c r="G33" s="142"/>
      <c r="H33" s="4"/>
      <c r="J33" s="4"/>
    </row>
    <row r="34" spans="1:6" ht="13.5">
      <c r="A34">
        <v>30</v>
      </c>
      <c r="B34" s="177" t="s">
        <v>7</v>
      </c>
      <c r="C34" s="169" t="s">
        <v>194</v>
      </c>
      <c r="D34" s="170" t="s">
        <v>178</v>
      </c>
      <c r="E34" s="171" t="s">
        <v>21</v>
      </c>
      <c r="F34" s="172" t="s">
        <v>189</v>
      </c>
    </row>
    <row r="35" spans="1:6" ht="13.5">
      <c r="A35">
        <v>31</v>
      </c>
      <c r="B35" s="178" t="s">
        <v>23</v>
      </c>
      <c r="C35" s="173" t="s">
        <v>150</v>
      </c>
      <c r="D35" s="174" t="s">
        <v>184</v>
      </c>
      <c r="E35" s="175" t="s">
        <v>24</v>
      </c>
      <c r="F35" s="176" t="s">
        <v>183</v>
      </c>
    </row>
    <row r="36" spans="1:6" ht="13.5">
      <c r="A36">
        <v>32</v>
      </c>
      <c r="B36" s="178" t="s">
        <v>23</v>
      </c>
      <c r="C36" s="173" t="s">
        <v>151</v>
      </c>
      <c r="D36" s="174" t="s">
        <v>178</v>
      </c>
      <c r="E36" s="175" t="s">
        <v>27</v>
      </c>
      <c r="F36" s="176" t="s">
        <v>189</v>
      </c>
    </row>
    <row r="37" spans="1:6" ht="13.5">
      <c r="A37">
        <v>33</v>
      </c>
      <c r="B37" s="178" t="s">
        <v>23</v>
      </c>
      <c r="C37" s="173" t="s">
        <v>29</v>
      </c>
      <c r="D37" s="174" t="s">
        <v>178</v>
      </c>
      <c r="E37" s="175" t="s">
        <v>30</v>
      </c>
      <c r="F37" s="176" t="s">
        <v>189</v>
      </c>
    </row>
    <row r="38" spans="1:6" ht="13.5">
      <c r="A38">
        <v>34</v>
      </c>
      <c r="B38" s="178" t="s">
        <v>23</v>
      </c>
      <c r="C38" s="173" t="s">
        <v>152</v>
      </c>
      <c r="D38" s="174" t="s">
        <v>178</v>
      </c>
      <c r="E38" s="175" t="s">
        <v>32</v>
      </c>
      <c r="F38" s="176" t="s">
        <v>189</v>
      </c>
    </row>
    <row r="39" spans="1:6" ht="13.5">
      <c r="A39">
        <v>35</v>
      </c>
      <c r="B39" s="178" t="s">
        <v>23</v>
      </c>
      <c r="C39" s="173" t="s">
        <v>153</v>
      </c>
      <c r="D39" s="174" t="s">
        <v>178</v>
      </c>
      <c r="E39" s="175" t="s">
        <v>34</v>
      </c>
      <c r="F39" s="176" t="s">
        <v>189</v>
      </c>
    </row>
    <row r="40" spans="1:6" ht="13.5">
      <c r="A40">
        <v>36</v>
      </c>
      <c r="B40" s="179" t="s">
        <v>38</v>
      </c>
      <c r="C40" s="180" t="s">
        <v>154</v>
      </c>
      <c r="D40" s="181" t="s">
        <v>184</v>
      </c>
      <c r="E40" s="182" t="s">
        <v>39</v>
      </c>
      <c r="F40" s="183" t="s">
        <v>183</v>
      </c>
    </row>
    <row r="41" spans="1:6" ht="13.5">
      <c r="A41">
        <v>37</v>
      </c>
      <c r="B41" s="179" t="s">
        <v>38</v>
      </c>
      <c r="C41" s="180" t="s">
        <v>155</v>
      </c>
      <c r="D41" s="181" t="s">
        <v>178</v>
      </c>
      <c r="E41" s="182" t="s">
        <v>42</v>
      </c>
      <c r="F41" s="183" t="s">
        <v>189</v>
      </c>
    </row>
    <row r="42" spans="1:6" ht="13.5">
      <c r="A42">
        <v>38</v>
      </c>
      <c r="B42" s="179" t="s">
        <v>38</v>
      </c>
      <c r="C42" s="180" t="s">
        <v>156</v>
      </c>
      <c r="D42" s="181" t="s">
        <v>178</v>
      </c>
      <c r="E42" s="182" t="s">
        <v>44</v>
      </c>
      <c r="F42" s="183" t="s">
        <v>189</v>
      </c>
    </row>
    <row r="43" spans="1:6" ht="13.5">
      <c r="A43">
        <v>39</v>
      </c>
      <c r="B43" s="179" t="s">
        <v>38</v>
      </c>
      <c r="C43" s="180" t="s">
        <v>215</v>
      </c>
      <c r="D43" s="181" t="s">
        <v>178</v>
      </c>
      <c r="E43" s="182" t="s">
        <v>46</v>
      </c>
      <c r="F43" s="183" t="s">
        <v>189</v>
      </c>
    </row>
    <row r="44" spans="1:6" ht="13.5">
      <c r="A44">
        <v>40</v>
      </c>
      <c r="B44" s="184" t="s">
        <v>49</v>
      </c>
      <c r="C44" s="185" t="s">
        <v>157</v>
      </c>
      <c r="D44" s="186" t="s">
        <v>184</v>
      </c>
      <c r="E44" s="187" t="s">
        <v>50</v>
      </c>
      <c r="F44" s="188" t="s">
        <v>183</v>
      </c>
    </row>
    <row r="45" spans="1:6" ht="13.5">
      <c r="A45">
        <v>41</v>
      </c>
      <c r="B45" s="184" t="s">
        <v>49</v>
      </c>
      <c r="C45" s="185" t="s">
        <v>158</v>
      </c>
      <c r="D45" s="186" t="s">
        <v>178</v>
      </c>
      <c r="E45" s="187" t="s">
        <v>185</v>
      </c>
      <c r="F45" s="188" t="s">
        <v>189</v>
      </c>
    </row>
    <row r="46" spans="1:6" ht="13.5">
      <c r="A46">
        <v>42</v>
      </c>
      <c r="B46" s="184" t="s">
        <v>49</v>
      </c>
      <c r="C46" s="185" t="s">
        <v>159</v>
      </c>
      <c r="D46" s="186" t="s">
        <v>178</v>
      </c>
      <c r="E46" s="187" t="s">
        <v>53</v>
      </c>
      <c r="F46" s="188" t="s">
        <v>189</v>
      </c>
    </row>
    <row r="47" spans="1:6" ht="13.5">
      <c r="A47">
        <v>43</v>
      </c>
      <c r="B47" s="184" t="s">
        <v>49</v>
      </c>
      <c r="C47" s="185" t="s">
        <v>167</v>
      </c>
      <c r="D47" s="186" t="s">
        <v>178</v>
      </c>
      <c r="E47" s="187" t="s">
        <v>55</v>
      </c>
      <c r="F47" s="188" t="s">
        <v>189</v>
      </c>
    </row>
    <row r="48" spans="1:6" ht="13.5">
      <c r="A48">
        <v>44</v>
      </c>
      <c r="B48" s="184" t="s">
        <v>49</v>
      </c>
      <c r="C48" s="185" t="s">
        <v>160</v>
      </c>
      <c r="D48" s="186" t="s">
        <v>178</v>
      </c>
      <c r="E48" s="187" t="s">
        <v>57</v>
      </c>
      <c r="F48" s="188" t="s">
        <v>189</v>
      </c>
    </row>
    <row r="49" spans="1:6" ht="13.5">
      <c r="A49">
        <v>45</v>
      </c>
      <c r="B49" s="184" t="s">
        <v>49</v>
      </c>
      <c r="C49" s="185" t="s">
        <v>161</v>
      </c>
      <c r="D49" s="186" t="s">
        <v>178</v>
      </c>
      <c r="E49" s="187" t="s">
        <v>60</v>
      </c>
      <c r="F49" s="188" t="s">
        <v>189</v>
      </c>
    </row>
    <row r="50" spans="1:6" ht="13.5">
      <c r="A50">
        <v>46</v>
      </c>
      <c r="B50" s="184" t="s">
        <v>49</v>
      </c>
      <c r="C50" s="185" t="s">
        <v>162</v>
      </c>
      <c r="D50" s="186" t="s">
        <v>178</v>
      </c>
      <c r="E50" s="187" t="s">
        <v>62</v>
      </c>
      <c r="F50" s="188" t="s">
        <v>189</v>
      </c>
    </row>
    <row r="51" spans="1:6" ht="13.5">
      <c r="A51">
        <v>47</v>
      </c>
      <c r="B51" s="184" t="s">
        <v>49</v>
      </c>
      <c r="C51" s="185" t="s">
        <v>163</v>
      </c>
      <c r="D51" s="186" t="s">
        <v>178</v>
      </c>
      <c r="E51" s="187" t="s">
        <v>64</v>
      </c>
      <c r="F51" s="188" t="s">
        <v>189</v>
      </c>
    </row>
    <row r="52" spans="1:6" ht="13.5">
      <c r="A52">
        <v>48</v>
      </c>
      <c r="B52" s="189" t="s">
        <v>66</v>
      </c>
      <c r="C52" s="190" t="s">
        <v>164</v>
      </c>
      <c r="D52" s="191" t="s">
        <v>187</v>
      </c>
      <c r="E52" s="192" t="s">
        <v>188</v>
      </c>
      <c r="F52" s="193" t="s">
        <v>186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K52"/>
  <sheetViews>
    <sheetView zoomScale="250" zoomScaleNormal="250" zoomScalePageLayoutView="0" workbookViewId="0" topLeftCell="A10">
      <selection activeCell="A14" sqref="A14"/>
    </sheetView>
  </sheetViews>
  <sheetFormatPr defaultColWidth="9.00390625" defaultRowHeight="13.5"/>
  <cols>
    <col min="1" max="1" width="4.00390625" style="0" customWidth="1"/>
    <col min="2" max="2" width="6.125" style="143" customWidth="1"/>
    <col min="3" max="3" width="23.125" style="143" customWidth="1"/>
    <col min="4" max="4" width="1.625" style="143" customWidth="1"/>
    <col min="5" max="5" width="7.625" style="144" customWidth="1"/>
    <col min="6" max="6" width="1.625" style="143" customWidth="1"/>
    <col min="7" max="7" width="6.125" style="136" customWidth="1"/>
    <col min="8" max="8" width="22.375" style="3" customWidth="1"/>
    <col min="9" max="9" width="1.625" style="5" customWidth="1"/>
    <col min="10" max="10" width="7.625" style="3" customWidth="1"/>
    <col min="11" max="11" width="1.625" style="5" customWidth="1"/>
  </cols>
  <sheetData>
    <row r="1" spans="2:11" ht="17.25">
      <c r="B1" s="133"/>
      <c r="C1" s="133"/>
      <c r="D1" s="134"/>
      <c r="E1" s="134"/>
      <c r="F1" s="134"/>
      <c r="G1" s="135"/>
      <c r="H1" s="2"/>
      <c r="I1" s="1"/>
      <c r="J1" s="2"/>
      <c r="K1" s="1"/>
    </row>
    <row r="2" spans="2:11" ht="17.25">
      <c r="B2" s="133"/>
      <c r="C2" s="133"/>
      <c r="D2" s="134"/>
      <c r="E2" s="134"/>
      <c r="F2" s="134"/>
      <c r="I2" s="1"/>
      <c r="K2" s="1"/>
    </row>
    <row r="3" spans="2:11" ht="17.25">
      <c r="B3" s="137"/>
      <c r="C3" s="137"/>
      <c r="D3" s="134"/>
      <c r="E3" s="134"/>
      <c r="F3" s="134"/>
      <c r="I3" s="1"/>
      <c r="K3" s="1"/>
    </row>
    <row r="4" spans="1:6" ht="21">
      <c r="A4" t="s">
        <v>76</v>
      </c>
      <c r="B4" s="138" t="s">
        <v>0</v>
      </c>
      <c r="C4" s="138" t="s">
        <v>1</v>
      </c>
      <c r="D4" s="145"/>
      <c r="E4" s="146" t="s">
        <v>2</v>
      </c>
      <c r="F4" s="147"/>
    </row>
    <row r="5" spans="1:6" ht="13.5">
      <c r="A5">
        <v>1</v>
      </c>
      <c r="B5" s="148" t="s">
        <v>3</v>
      </c>
      <c r="C5" s="149" t="s">
        <v>139</v>
      </c>
      <c r="D5" s="150" t="s">
        <v>176</v>
      </c>
      <c r="E5" s="146" t="s">
        <v>5</v>
      </c>
      <c r="F5" s="151" t="s">
        <v>177</v>
      </c>
    </row>
    <row r="6" spans="1:6" ht="13.5">
      <c r="A6">
        <v>2</v>
      </c>
      <c r="B6" s="156" t="s">
        <v>9</v>
      </c>
      <c r="C6" s="155" t="s">
        <v>140</v>
      </c>
      <c r="D6" s="152" t="s">
        <v>179</v>
      </c>
      <c r="E6" s="153" t="s">
        <v>10</v>
      </c>
      <c r="F6" s="154" t="s">
        <v>177</v>
      </c>
    </row>
    <row r="7" spans="1:6" ht="13.5">
      <c r="A7">
        <v>3</v>
      </c>
      <c r="B7" s="156" t="s">
        <v>9</v>
      </c>
      <c r="C7" s="155" t="s">
        <v>168</v>
      </c>
      <c r="D7" s="152" t="s">
        <v>178</v>
      </c>
      <c r="E7" s="153" t="s">
        <v>13</v>
      </c>
      <c r="F7" s="154" t="s">
        <v>189</v>
      </c>
    </row>
    <row r="8" spans="1:6" ht="13.5">
      <c r="A8">
        <v>4</v>
      </c>
      <c r="B8" s="156" t="s">
        <v>9</v>
      </c>
      <c r="C8" s="155" t="s">
        <v>15</v>
      </c>
      <c r="D8" s="152" t="s">
        <v>178</v>
      </c>
      <c r="E8" s="153" t="s">
        <v>16</v>
      </c>
      <c r="F8" s="154" t="s">
        <v>189</v>
      </c>
    </row>
    <row r="9" spans="1:6" ht="13.5">
      <c r="A9">
        <v>5</v>
      </c>
      <c r="B9" s="156" t="s">
        <v>9</v>
      </c>
      <c r="C9" s="155" t="s">
        <v>141</v>
      </c>
      <c r="D9" s="152" t="s">
        <v>178</v>
      </c>
      <c r="E9" s="153" t="s">
        <v>18</v>
      </c>
      <c r="F9" s="154" t="s">
        <v>189</v>
      </c>
    </row>
    <row r="10" spans="1:6" ht="13.5">
      <c r="A10">
        <v>6</v>
      </c>
      <c r="B10" s="156" t="s">
        <v>9</v>
      </c>
      <c r="C10" s="155" t="s">
        <v>142</v>
      </c>
      <c r="D10" s="152" t="s">
        <v>178</v>
      </c>
      <c r="E10" s="153" t="s">
        <v>20</v>
      </c>
      <c r="F10" s="154" t="s">
        <v>189</v>
      </c>
    </row>
    <row r="11" spans="1:6" ht="13.5">
      <c r="A11">
        <v>7</v>
      </c>
      <c r="B11" s="156" t="s">
        <v>9</v>
      </c>
      <c r="C11" s="155" t="s">
        <v>180</v>
      </c>
      <c r="D11" s="152" t="s">
        <v>178</v>
      </c>
      <c r="E11" s="153" t="s">
        <v>22</v>
      </c>
      <c r="F11" s="154" t="s">
        <v>189</v>
      </c>
    </row>
    <row r="12" spans="1:6" ht="13.5">
      <c r="A12">
        <v>8</v>
      </c>
      <c r="B12" s="139" t="s">
        <v>25</v>
      </c>
      <c r="C12" s="157" t="s">
        <v>143</v>
      </c>
      <c r="D12" s="158" t="s">
        <v>179</v>
      </c>
      <c r="E12" s="159" t="s">
        <v>26</v>
      </c>
      <c r="F12" s="160" t="s">
        <v>177</v>
      </c>
    </row>
    <row r="13" spans="1:6" ht="13.5">
      <c r="A13">
        <v>9</v>
      </c>
      <c r="B13" s="139" t="s">
        <v>25</v>
      </c>
      <c r="C13" s="157" t="s">
        <v>165</v>
      </c>
      <c r="D13" s="158" t="s">
        <v>178</v>
      </c>
      <c r="E13" s="159" t="s">
        <v>28</v>
      </c>
      <c r="F13" s="160" t="s">
        <v>189</v>
      </c>
    </row>
    <row r="14" spans="1:6" ht="13.5">
      <c r="A14">
        <v>10</v>
      </c>
      <c r="B14" s="139" t="s">
        <v>25</v>
      </c>
      <c r="C14" s="157" t="s">
        <v>144</v>
      </c>
      <c r="D14" s="158" t="s">
        <v>178</v>
      </c>
      <c r="E14" s="159" t="s">
        <v>31</v>
      </c>
      <c r="F14" s="160" t="s">
        <v>189</v>
      </c>
    </row>
    <row r="15" spans="1:6" ht="13.5">
      <c r="A15">
        <v>11</v>
      </c>
      <c r="B15" s="139" t="s">
        <v>25</v>
      </c>
      <c r="C15" s="157" t="s">
        <v>169</v>
      </c>
      <c r="D15" s="158" t="s">
        <v>178</v>
      </c>
      <c r="E15" s="159" t="s">
        <v>33</v>
      </c>
      <c r="F15" s="160" t="s">
        <v>189</v>
      </c>
    </row>
    <row r="16" spans="1:6" ht="13.5">
      <c r="A16">
        <v>12</v>
      </c>
      <c r="B16" s="139" t="s">
        <v>25</v>
      </c>
      <c r="C16" s="157" t="s">
        <v>170</v>
      </c>
      <c r="D16" s="158" t="s">
        <v>178</v>
      </c>
      <c r="E16" s="159" t="s">
        <v>36</v>
      </c>
      <c r="F16" s="160" t="s">
        <v>189</v>
      </c>
    </row>
    <row r="17" spans="1:6" ht="13.5">
      <c r="A17">
        <v>13</v>
      </c>
      <c r="B17" s="139" t="s">
        <v>25</v>
      </c>
      <c r="C17" s="157" t="s">
        <v>40</v>
      </c>
      <c r="D17" s="158" t="s">
        <v>178</v>
      </c>
      <c r="E17" s="159" t="s">
        <v>41</v>
      </c>
      <c r="F17" s="160" t="s">
        <v>189</v>
      </c>
    </row>
    <row r="18" spans="1:6" ht="13.5">
      <c r="A18">
        <v>14</v>
      </c>
      <c r="B18" s="139" t="s">
        <v>25</v>
      </c>
      <c r="C18" s="157" t="s">
        <v>171</v>
      </c>
      <c r="D18" s="158" t="s">
        <v>178</v>
      </c>
      <c r="E18" s="159" t="s">
        <v>43</v>
      </c>
      <c r="F18" s="160" t="s">
        <v>189</v>
      </c>
    </row>
    <row r="19" spans="1:6" ht="13.5">
      <c r="A19">
        <v>15</v>
      </c>
      <c r="B19" s="139" t="s">
        <v>25</v>
      </c>
      <c r="C19" s="157" t="s">
        <v>148</v>
      </c>
      <c r="D19" s="158" t="s">
        <v>178</v>
      </c>
      <c r="E19" s="159" t="s">
        <v>45</v>
      </c>
      <c r="F19" s="160" t="s">
        <v>189</v>
      </c>
    </row>
    <row r="20" spans="1:6" ht="13.5">
      <c r="A20">
        <v>16</v>
      </c>
      <c r="B20" s="140" t="s">
        <v>47</v>
      </c>
      <c r="C20" s="161" t="s">
        <v>145</v>
      </c>
      <c r="D20" s="162" t="s">
        <v>178</v>
      </c>
      <c r="E20" s="163" t="s">
        <v>54</v>
      </c>
      <c r="F20" s="164" t="s">
        <v>189</v>
      </c>
    </row>
    <row r="21" spans="1:6" ht="13.5">
      <c r="A21">
        <v>17</v>
      </c>
      <c r="B21" s="140" t="s">
        <v>47</v>
      </c>
      <c r="C21" s="161" t="s">
        <v>146</v>
      </c>
      <c r="D21" s="162" t="s">
        <v>182</v>
      </c>
      <c r="E21" s="163" t="s">
        <v>48</v>
      </c>
      <c r="F21" s="164" t="s">
        <v>181</v>
      </c>
    </row>
    <row r="22" spans="1:6" ht="13.5">
      <c r="A22">
        <v>18</v>
      </c>
      <c r="B22" s="140" t="s">
        <v>47</v>
      </c>
      <c r="C22" s="161" t="s">
        <v>147</v>
      </c>
      <c r="D22" s="162" t="s">
        <v>178</v>
      </c>
      <c r="E22" s="163" t="s">
        <v>51</v>
      </c>
      <c r="F22" s="164" t="s">
        <v>189</v>
      </c>
    </row>
    <row r="23" spans="1:6" ht="13.5">
      <c r="A23">
        <v>19</v>
      </c>
      <c r="B23" s="140" t="s">
        <v>47</v>
      </c>
      <c r="C23" s="161" t="s">
        <v>172</v>
      </c>
      <c r="D23" s="162" t="s">
        <v>178</v>
      </c>
      <c r="E23" s="163" t="s">
        <v>52</v>
      </c>
      <c r="F23" s="164" t="s">
        <v>189</v>
      </c>
    </row>
    <row r="24" spans="1:6" ht="13.5">
      <c r="A24">
        <v>20</v>
      </c>
      <c r="B24" s="140" t="s">
        <v>47</v>
      </c>
      <c r="C24" s="161" t="s">
        <v>149</v>
      </c>
      <c r="D24" s="162" t="s">
        <v>178</v>
      </c>
      <c r="E24" s="163" t="s">
        <v>56</v>
      </c>
      <c r="F24" s="164" t="s">
        <v>189</v>
      </c>
    </row>
    <row r="25" spans="1:6" ht="13.5">
      <c r="A25">
        <v>21</v>
      </c>
      <c r="B25" s="141" t="s">
        <v>58</v>
      </c>
      <c r="C25" s="165" t="s">
        <v>166</v>
      </c>
      <c r="D25" s="166" t="s">
        <v>182</v>
      </c>
      <c r="E25" s="167" t="s">
        <v>59</v>
      </c>
      <c r="F25" s="168" t="s">
        <v>181</v>
      </c>
    </row>
    <row r="26" spans="1:6" ht="13.5">
      <c r="A26">
        <v>22</v>
      </c>
      <c r="B26" s="141" t="s">
        <v>58</v>
      </c>
      <c r="C26" s="165" t="s">
        <v>190</v>
      </c>
      <c r="D26" s="166" t="s">
        <v>178</v>
      </c>
      <c r="E26" s="167" t="s">
        <v>61</v>
      </c>
      <c r="F26" s="168" t="s">
        <v>189</v>
      </c>
    </row>
    <row r="27" spans="1:6" ht="13.5">
      <c r="A27">
        <v>23</v>
      </c>
      <c r="B27" s="141" t="s">
        <v>58</v>
      </c>
      <c r="C27" s="165" t="s">
        <v>173</v>
      </c>
      <c r="D27" s="166" t="s">
        <v>178</v>
      </c>
      <c r="E27" s="167" t="s">
        <v>63</v>
      </c>
      <c r="F27" s="168" t="s">
        <v>189</v>
      </c>
    </row>
    <row r="28" spans="1:6" ht="13.5">
      <c r="A28">
        <v>24</v>
      </c>
      <c r="B28" s="141" t="s">
        <v>58</v>
      </c>
      <c r="C28" s="165" t="s">
        <v>174</v>
      </c>
      <c r="D28" s="166" t="s">
        <v>178</v>
      </c>
      <c r="E28" s="167" t="s">
        <v>65</v>
      </c>
      <c r="F28" s="168" t="s">
        <v>189</v>
      </c>
    </row>
    <row r="29" spans="1:11" ht="14.25">
      <c r="A29">
        <v>25</v>
      </c>
      <c r="B29" s="177" t="s">
        <v>7</v>
      </c>
      <c r="C29" s="169" t="s">
        <v>175</v>
      </c>
      <c r="D29" s="170" t="s">
        <v>182</v>
      </c>
      <c r="E29" s="171" t="s">
        <v>8</v>
      </c>
      <c r="F29" s="172" t="s">
        <v>181</v>
      </c>
      <c r="G29" s="142"/>
      <c r="H29" s="44"/>
      <c r="I29" s="4"/>
      <c r="J29" s="4"/>
      <c r="K29" s="4"/>
    </row>
    <row r="30" spans="1:10" ht="14.25">
      <c r="A30">
        <v>26</v>
      </c>
      <c r="B30" s="177" t="s">
        <v>7</v>
      </c>
      <c r="C30" s="169" t="s">
        <v>11</v>
      </c>
      <c r="D30" s="170" t="s">
        <v>178</v>
      </c>
      <c r="E30" s="171" t="s">
        <v>12</v>
      </c>
      <c r="F30" s="172" t="s">
        <v>189</v>
      </c>
      <c r="G30" s="142"/>
      <c r="H30" s="4"/>
      <c r="J30" s="4"/>
    </row>
    <row r="31" spans="1:10" ht="14.25">
      <c r="A31">
        <v>27</v>
      </c>
      <c r="B31" s="177" t="s">
        <v>7</v>
      </c>
      <c r="C31" s="169" t="s">
        <v>191</v>
      </c>
      <c r="D31" s="170" t="s">
        <v>178</v>
      </c>
      <c r="E31" s="171" t="s">
        <v>14</v>
      </c>
      <c r="F31" s="172" t="s">
        <v>189</v>
      </c>
      <c r="G31" s="142"/>
      <c r="H31" s="4"/>
      <c r="J31" s="4"/>
    </row>
    <row r="32" spans="1:10" ht="14.25">
      <c r="A32">
        <v>28</v>
      </c>
      <c r="B32" s="177" t="s">
        <v>7</v>
      </c>
      <c r="C32" s="169" t="s">
        <v>192</v>
      </c>
      <c r="D32" s="170" t="s">
        <v>178</v>
      </c>
      <c r="E32" s="171" t="s">
        <v>17</v>
      </c>
      <c r="F32" s="172" t="s">
        <v>189</v>
      </c>
      <c r="G32" s="142"/>
      <c r="H32" s="4"/>
      <c r="J32" s="4"/>
    </row>
    <row r="33" spans="1:10" ht="14.25">
      <c r="A33">
        <v>29</v>
      </c>
      <c r="B33" s="177" t="s">
        <v>7</v>
      </c>
      <c r="C33" s="169" t="s">
        <v>193</v>
      </c>
      <c r="D33" s="170" t="s">
        <v>178</v>
      </c>
      <c r="E33" s="171" t="s">
        <v>19</v>
      </c>
      <c r="F33" s="172" t="s">
        <v>189</v>
      </c>
      <c r="G33" s="142"/>
      <c r="H33" s="4"/>
      <c r="J33" s="4"/>
    </row>
    <row r="34" spans="1:6" ht="13.5">
      <c r="A34">
        <v>30</v>
      </c>
      <c r="B34" s="177" t="s">
        <v>7</v>
      </c>
      <c r="C34" s="169" t="s">
        <v>194</v>
      </c>
      <c r="D34" s="170" t="s">
        <v>178</v>
      </c>
      <c r="E34" s="171" t="s">
        <v>21</v>
      </c>
      <c r="F34" s="172" t="s">
        <v>189</v>
      </c>
    </row>
    <row r="35" spans="1:6" ht="13.5">
      <c r="A35">
        <v>31</v>
      </c>
      <c r="B35" s="178" t="s">
        <v>23</v>
      </c>
      <c r="C35" s="173" t="s">
        <v>150</v>
      </c>
      <c r="D35" s="174" t="s">
        <v>184</v>
      </c>
      <c r="E35" s="175" t="s">
        <v>24</v>
      </c>
      <c r="F35" s="176" t="s">
        <v>183</v>
      </c>
    </row>
    <row r="36" spans="1:6" ht="13.5">
      <c r="A36">
        <v>32</v>
      </c>
      <c r="B36" s="178" t="s">
        <v>23</v>
      </c>
      <c r="C36" s="173" t="s">
        <v>151</v>
      </c>
      <c r="D36" s="174" t="s">
        <v>178</v>
      </c>
      <c r="E36" s="175" t="s">
        <v>27</v>
      </c>
      <c r="F36" s="176" t="s">
        <v>189</v>
      </c>
    </row>
    <row r="37" spans="1:6" ht="13.5">
      <c r="A37">
        <v>33</v>
      </c>
      <c r="B37" s="178" t="s">
        <v>23</v>
      </c>
      <c r="C37" s="173" t="s">
        <v>29</v>
      </c>
      <c r="D37" s="174" t="s">
        <v>178</v>
      </c>
      <c r="E37" s="175" t="s">
        <v>30</v>
      </c>
      <c r="F37" s="176" t="s">
        <v>189</v>
      </c>
    </row>
    <row r="38" spans="1:6" ht="13.5">
      <c r="A38">
        <v>34</v>
      </c>
      <c r="B38" s="178" t="s">
        <v>23</v>
      </c>
      <c r="C38" s="173" t="s">
        <v>152</v>
      </c>
      <c r="D38" s="174" t="s">
        <v>178</v>
      </c>
      <c r="E38" s="175" t="s">
        <v>32</v>
      </c>
      <c r="F38" s="176" t="s">
        <v>189</v>
      </c>
    </row>
    <row r="39" spans="1:6" ht="13.5">
      <c r="A39">
        <v>35</v>
      </c>
      <c r="B39" s="178" t="s">
        <v>23</v>
      </c>
      <c r="C39" s="173" t="s">
        <v>153</v>
      </c>
      <c r="D39" s="174" t="s">
        <v>178</v>
      </c>
      <c r="E39" s="175" t="s">
        <v>34</v>
      </c>
      <c r="F39" s="176" t="s">
        <v>189</v>
      </c>
    </row>
    <row r="40" spans="1:6" ht="13.5">
      <c r="A40">
        <v>36</v>
      </c>
      <c r="B40" s="179" t="s">
        <v>38</v>
      </c>
      <c r="C40" s="180" t="s">
        <v>154</v>
      </c>
      <c r="D40" s="181" t="s">
        <v>184</v>
      </c>
      <c r="E40" s="182" t="s">
        <v>39</v>
      </c>
      <c r="F40" s="183" t="s">
        <v>183</v>
      </c>
    </row>
    <row r="41" spans="1:6" ht="13.5">
      <c r="A41">
        <v>37</v>
      </c>
      <c r="B41" s="179" t="s">
        <v>38</v>
      </c>
      <c r="C41" s="180" t="s">
        <v>155</v>
      </c>
      <c r="D41" s="181" t="s">
        <v>178</v>
      </c>
      <c r="E41" s="182" t="s">
        <v>42</v>
      </c>
      <c r="F41" s="183" t="s">
        <v>189</v>
      </c>
    </row>
    <row r="42" spans="1:6" ht="13.5">
      <c r="A42">
        <v>38</v>
      </c>
      <c r="B42" s="179" t="s">
        <v>38</v>
      </c>
      <c r="C42" s="180" t="s">
        <v>156</v>
      </c>
      <c r="D42" s="181" t="s">
        <v>178</v>
      </c>
      <c r="E42" s="182" t="s">
        <v>44</v>
      </c>
      <c r="F42" s="183" t="s">
        <v>189</v>
      </c>
    </row>
    <row r="43" spans="1:6" ht="13.5">
      <c r="A43">
        <v>39</v>
      </c>
      <c r="B43" s="179" t="s">
        <v>38</v>
      </c>
      <c r="C43" s="180" t="s">
        <v>197</v>
      </c>
      <c r="D43" s="181" t="s">
        <v>178</v>
      </c>
      <c r="E43" s="182" t="s">
        <v>46</v>
      </c>
      <c r="F43" s="183" t="s">
        <v>189</v>
      </c>
    </row>
    <row r="44" spans="1:6" ht="13.5">
      <c r="A44">
        <v>40</v>
      </c>
      <c r="B44" s="184" t="s">
        <v>49</v>
      </c>
      <c r="C44" s="185" t="s">
        <v>157</v>
      </c>
      <c r="D44" s="186" t="s">
        <v>184</v>
      </c>
      <c r="E44" s="187" t="s">
        <v>50</v>
      </c>
      <c r="F44" s="188" t="s">
        <v>183</v>
      </c>
    </row>
    <row r="45" spans="1:6" ht="13.5">
      <c r="A45">
        <v>41</v>
      </c>
      <c r="B45" s="184" t="s">
        <v>49</v>
      </c>
      <c r="C45" s="185" t="s">
        <v>158</v>
      </c>
      <c r="D45" s="186" t="s">
        <v>178</v>
      </c>
      <c r="E45" s="187" t="s">
        <v>185</v>
      </c>
      <c r="F45" s="188" t="s">
        <v>189</v>
      </c>
    </row>
    <row r="46" spans="1:6" ht="13.5">
      <c r="A46">
        <v>42</v>
      </c>
      <c r="B46" s="184" t="s">
        <v>49</v>
      </c>
      <c r="C46" s="185" t="s">
        <v>159</v>
      </c>
      <c r="D46" s="186" t="s">
        <v>178</v>
      </c>
      <c r="E46" s="187" t="s">
        <v>53</v>
      </c>
      <c r="F46" s="188" t="s">
        <v>189</v>
      </c>
    </row>
    <row r="47" spans="1:6" ht="13.5">
      <c r="A47">
        <v>43</v>
      </c>
      <c r="B47" s="184" t="s">
        <v>49</v>
      </c>
      <c r="C47" s="185" t="s">
        <v>167</v>
      </c>
      <c r="D47" s="186" t="s">
        <v>178</v>
      </c>
      <c r="E47" s="187" t="s">
        <v>55</v>
      </c>
      <c r="F47" s="188" t="s">
        <v>189</v>
      </c>
    </row>
    <row r="48" spans="1:6" ht="13.5">
      <c r="A48">
        <v>44</v>
      </c>
      <c r="B48" s="184" t="s">
        <v>49</v>
      </c>
      <c r="C48" s="185" t="s">
        <v>160</v>
      </c>
      <c r="D48" s="186" t="s">
        <v>178</v>
      </c>
      <c r="E48" s="187" t="s">
        <v>57</v>
      </c>
      <c r="F48" s="188" t="s">
        <v>189</v>
      </c>
    </row>
    <row r="49" spans="1:6" ht="13.5">
      <c r="A49">
        <v>45</v>
      </c>
      <c r="B49" s="184" t="s">
        <v>49</v>
      </c>
      <c r="C49" s="185" t="s">
        <v>161</v>
      </c>
      <c r="D49" s="186" t="s">
        <v>178</v>
      </c>
      <c r="E49" s="187" t="s">
        <v>60</v>
      </c>
      <c r="F49" s="188" t="s">
        <v>189</v>
      </c>
    </row>
    <row r="50" spans="1:6" ht="13.5">
      <c r="A50">
        <v>46</v>
      </c>
      <c r="B50" s="184" t="s">
        <v>49</v>
      </c>
      <c r="C50" s="185" t="s">
        <v>162</v>
      </c>
      <c r="D50" s="186" t="s">
        <v>178</v>
      </c>
      <c r="E50" s="187" t="s">
        <v>62</v>
      </c>
      <c r="F50" s="188" t="s">
        <v>189</v>
      </c>
    </row>
    <row r="51" spans="1:6" ht="13.5">
      <c r="A51">
        <v>47</v>
      </c>
      <c r="B51" s="184" t="s">
        <v>49</v>
      </c>
      <c r="C51" s="185" t="s">
        <v>163</v>
      </c>
      <c r="D51" s="186" t="s">
        <v>178</v>
      </c>
      <c r="E51" s="187" t="s">
        <v>64</v>
      </c>
      <c r="F51" s="188" t="s">
        <v>189</v>
      </c>
    </row>
    <row r="52" spans="1:6" ht="13.5">
      <c r="A52">
        <v>48</v>
      </c>
      <c r="B52" s="189" t="s">
        <v>66</v>
      </c>
      <c r="C52" s="190" t="s">
        <v>164</v>
      </c>
      <c r="D52" s="191" t="s">
        <v>187</v>
      </c>
      <c r="E52" s="192" t="s">
        <v>188</v>
      </c>
      <c r="F52" s="193" t="s">
        <v>186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関根</dc:creator>
  <cp:keywords/>
  <dc:description/>
  <cp:lastModifiedBy>M.MASUDA</cp:lastModifiedBy>
  <cp:lastPrinted>2013-07-31T08:16:29Z</cp:lastPrinted>
  <dcterms:created xsi:type="dcterms:W3CDTF">2012-06-20T07:40:56Z</dcterms:created>
  <dcterms:modified xsi:type="dcterms:W3CDTF">2013-08-07T01:11:58Z</dcterms:modified>
  <cp:category/>
  <cp:version/>
  <cp:contentType/>
  <cp:contentStatus/>
</cp:coreProperties>
</file>