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90" windowWidth="8205" windowHeight="7590" tabRatio="746" firstSheet="3" activeTab="6"/>
  </bookViews>
  <sheets>
    <sheet name="出場校データ (2)" sheetId="1" r:id="rId1"/>
    <sheet name="1支部ゾーン・ブロック抽選" sheetId="2" r:id="rId2"/>
    <sheet name="２チームゾーン抽選" sheetId="3" r:id="rId3"/>
    <sheet name="３チームブロック抽選" sheetId="4" r:id="rId4"/>
    <sheet name="３予備抽選" sheetId="5" r:id="rId5"/>
    <sheet name="4本抽選・トーナメント表" sheetId="6" r:id="rId6"/>
    <sheet name="5トーナメント表印刷用" sheetId="7" r:id="rId7"/>
    <sheet name="出場校データ" sheetId="8" r:id="rId8"/>
  </sheets>
  <definedNames>
    <definedName name="_xlnm.Print_Area" localSheetId="5">'4本抽選・トーナメント表'!$A$1:$AG$50</definedName>
    <definedName name="_xlnm.Print_Area" localSheetId="6">'5トーナメント表印刷用'!$A$1:$U$55</definedName>
  </definedNames>
  <calcPr fullCalcOnLoad="1"/>
</workbook>
</file>

<file path=xl/sharedStrings.xml><?xml version="1.0" encoding="utf-8"?>
<sst xmlns="http://schemas.openxmlformats.org/spreadsheetml/2006/main" count="863" uniqueCount="229">
  <si>
    <t>支部名</t>
  </si>
  <si>
    <t>学校名</t>
  </si>
  <si>
    <t>都道
府県</t>
  </si>
  <si>
    <t>北海道</t>
  </si>
  <si>
    <t>近畿</t>
  </si>
  <si>
    <t>東北</t>
  </si>
  <si>
    <t>中国</t>
  </si>
  <si>
    <t>関東</t>
  </si>
  <si>
    <t>島根</t>
  </si>
  <si>
    <t>(</t>
  </si>
  <si>
    <t>)</t>
  </si>
  <si>
    <t>四国</t>
  </si>
  <si>
    <t>北信越</t>
  </si>
  <si>
    <t>九州</t>
  </si>
  <si>
    <t>東海</t>
  </si>
  <si>
    <t>開催枠</t>
  </si>
  <si>
    <t>ゾーン抽選終了後、ブロック抽選シートにコピー</t>
  </si>
  <si>
    <t>ゾーン</t>
  </si>
  <si>
    <t>北信越</t>
  </si>
  <si>
    <t>合計</t>
  </si>
  <si>
    <t>ブロック抽選後、ブロックごとに予備抽選</t>
  </si>
  <si>
    <t>予備抽選結果の順番に女子組合せシートにコピーする</t>
  </si>
  <si>
    <t>ブロック</t>
  </si>
  <si>
    <t>出場校番号</t>
  </si>
  <si>
    <t>学校番号</t>
  </si>
  <si>
    <t>ゾーン</t>
  </si>
  <si>
    <t>支　部</t>
  </si>
  <si>
    <t>学　校　名</t>
  </si>
  <si>
    <t>(</t>
  </si>
  <si>
    <t>予備抽選番号</t>
  </si>
  <si>
    <t>A1</t>
  </si>
  <si>
    <t>本抽選（５次抽選）</t>
  </si>
  <si>
    <t>支部</t>
  </si>
  <si>
    <t>学校名</t>
  </si>
  <si>
    <t>都道府県</t>
  </si>
  <si>
    <t>)</t>
  </si>
  <si>
    <t>（</t>
  </si>
  <si>
    <t>）</t>
  </si>
  <si>
    <t>支部抽選男子（１次抽選）</t>
  </si>
  <si>
    <t>チームゾーン抽選男子（2次抽選）</t>
  </si>
  <si>
    <t>チームブロック抽選男子（3次抽選）</t>
  </si>
  <si>
    <t>予備抽選男子（4次抽選）</t>
  </si>
  <si>
    <t>男子データ</t>
  </si>
  <si>
    <t>【時間】第１試合　 　9：00</t>
  </si>
  <si>
    <t>　　　　第２試合　　11：00</t>
  </si>
  <si>
    <t>　　　　第３試合　　13：00</t>
  </si>
  <si>
    <t>　　　　第４試合　　15：00</t>
  </si>
  <si>
    <t>D2</t>
  </si>
  <si>
    <t>A2</t>
  </si>
  <si>
    <t>D1</t>
  </si>
  <si>
    <t>B1</t>
  </si>
  <si>
    <t>B2</t>
  </si>
  <si>
    <t>C2</t>
  </si>
  <si>
    <t>C1</t>
  </si>
  <si>
    <t>A</t>
  </si>
  <si>
    <t>B</t>
  </si>
  <si>
    <t>D</t>
  </si>
  <si>
    <t>C</t>
  </si>
  <si>
    <t>ブロック</t>
  </si>
  <si>
    <t>A</t>
  </si>
  <si>
    <t>A1</t>
  </si>
  <si>
    <t>A2</t>
  </si>
  <si>
    <t>B</t>
  </si>
  <si>
    <t>B1</t>
  </si>
  <si>
    <t>B2</t>
  </si>
  <si>
    <t>C</t>
  </si>
  <si>
    <t>C1</t>
  </si>
  <si>
    <t>C2</t>
  </si>
  <si>
    <t>D</t>
  </si>
  <si>
    <t>D1</t>
  </si>
  <si>
    <t>D2</t>
  </si>
  <si>
    <t>平成25年度第48回全日本高等学校男子ソフトボール選手権大会</t>
  </si>
  <si>
    <t>開催県</t>
  </si>
  <si>
    <t>茨城県立下妻第二高等学校</t>
  </si>
  <si>
    <t>鳥取県立倉吉総合産業高等学校</t>
  </si>
  <si>
    <t>島根県立三刀屋高等学校</t>
  </si>
  <si>
    <t>盛岡中央高等学校</t>
  </si>
  <si>
    <t>白鷗大学足利高等学校</t>
  </si>
  <si>
    <t>新島学園高等学校</t>
  </si>
  <si>
    <t>大東文化大学第一高等学校</t>
  </si>
  <si>
    <t>山梨県立身延高等学校</t>
  </si>
  <si>
    <t>富山県立富山工業高等学校</t>
  </si>
  <si>
    <t>岐阜聖徳学園高等学校</t>
  </si>
  <si>
    <t>三重県立四日市工業高等学校</t>
  </si>
  <si>
    <t>岡山県立新見高等学校</t>
  </si>
  <si>
    <t>広島県立御調高等学校</t>
  </si>
  <si>
    <t>徳島県立城北高等学校</t>
  </si>
  <si>
    <t>九州産業大学付属九州高等学校</t>
  </si>
  <si>
    <t>佐賀県立牛津高等学校</t>
  </si>
  <si>
    <t>鹿児島県立鹿児島工業高等学校</t>
  </si>
  <si>
    <t>筑紫台高等学校</t>
  </si>
  <si>
    <t>北海道当別高等学校</t>
  </si>
  <si>
    <t>青森県立五所川原農林高等学校</t>
  </si>
  <si>
    <t>山形県立南陽高等学校</t>
  </si>
  <si>
    <t>愛媛県立松山工業高等学校</t>
  </si>
  <si>
    <t>千葉敬愛高等学校</t>
  </si>
  <si>
    <t>なし</t>
  </si>
  <si>
    <t>なし</t>
  </si>
  <si>
    <t>埼玉栄高等学校</t>
  </si>
  <si>
    <t>沖縄県立読谷高等学校</t>
  </si>
  <si>
    <t>神奈川県立伊勢原高等学校</t>
  </si>
  <si>
    <t>滝川高等学校</t>
  </si>
  <si>
    <t>滋賀県立栗東高等学校</t>
  </si>
  <si>
    <t>優勝</t>
  </si>
  <si>
    <t>準優勝</t>
  </si>
  <si>
    <t>ﾍﾞｽﾄ4</t>
  </si>
  <si>
    <t>)</t>
  </si>
  <si>
    <t>(</t>
  </si>
  <si>
    <t>北海道</t>
  </si>
  <si>
    <t>(</t>
  </si>
  <si>
    <t>青森</t>
  </si>
  <si>
    <t>)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</si>
  <si>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</si>
  <si>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</si>
  <si>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</si>
  <si>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</si>
  <si>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</si>
  <si>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</si>
  <si>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</si>
  <si>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</si>
  <si>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</si>
  <si>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</si>
  <si>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富山</t>
  </si>
  <si>
    <t>岐阜</t>
  </si>
  <si>
    <t>滋賀</t>
  </si>
  <si>
    <t>)</t>
  </si>
  <si>
    <t>(</t>
  </si>
  <si>
    <t>鳥取</t>
  </si>
  <si>
    <t>徳島</t>
  </si>
  <si>
    <t>福岡</t>
  </si>
  <si>
    <t>福岡</t>
  </si>
  <si>
    <t>東京</t>
  </si>
  <si>
    <t>神奈川</t>
  </si>
  <si>
    <t>山梨</t>
  </si>
  <si>
    <t>宮城県白石工業高等学校</t>
  </si>
  <si>
    <t>福島県立郡山北工業高等学校</t>
  </si>
  <si>
    <t>石川県立野々市明倫高等学校</t>
  </si>
  <si>
    <t>石川</t>
  </si>
  <si>
    <t>福井</t>
  </si>
  <si>
    <t>日本文理高等学校</t>
  </si>
  <si>
    <t>新潟</t>
  </si>
  <si>
    <t>長野県飯山北高等学校</t>
  </si>
  <si>
    <t>長野</t>
  </si>
  <si>
    <t>飛龍高等学校</t>
  </si>
  <si>
    <t>静岡</t>
  </si>
  <si>
    <t>豊川高等学校</t>
  </si>
  <si>
    <t>愛知</t>
  </si>
  <si>
    <t>三重</t>
  </si>
  <si>
    <t>京都府立綾部高等学校</t>
  </si>
  <si>
    <t>京都</t>
  </si>
  <si>
    <t>興國高等学校</t>
  </si>
  <si>
    <t>大阪</t>
  </si>
  <si>
    <t>兵庫</t>
  </si>
  <si>
    <t>奈良</t>
  </si>
  <si>
    <t>和歌山県立箕島高等学校</t>
  </si>
  <si>
    <t>和歌山</t>
  </si>
  <si>
    <t>岡山</t>
  </si>
  <si>
    <t>広島</t>
  </si>
  <si>
    <t>山口</t>
  </si>
  <si>
    <t>香川県立多度津高等学校</t>
  </si>
  <si>
    <t>香川</t>
  </si>
  <si>
    <t>愛媛</t>
  </si>
  <si>
    <t>高知県立高知工業高等学校</t>
  </si>
  <si>
    <t>高知</t>
  </si>
  <si>
    <t>佐賀</t>
  </si>
  <si>
    <t>長崎県立大村工業高等学校</t>
  </si>
  <si>
    <t>長崎</t>
  </si>
  <si>
    <t>熊本県立天草工業高等学校</t>
  </si>
  <si>
    <t>熊本</t>
  </si>
  <si>
    <t>大分</t>
  </si>
  <si>
    <t>宮崎県立宮崎工業高等学校</t>
  </si>
  <si>
    <t>宮崎</t>
  </si>
  <si>
    <t>鹿児島</t>
  </si>
  <si>
    <t>沖縄</t>
  </si>
  <si>
    <t>【期間】　　平成25年7月31日（水）～8月3日（土）</t>
  </si>
  <si>
    <t>ゾーン</t>
  </si>
  <si>
    <t>A</t>
  </si>
  <si>
    <t>(</t>
  </si>
  <si>
    <t>)</t>
  </si>
  <si>
    <t>C</t>
  </si>
  <si>
    <t>B</t>
  </si>
  <si>
    <t>D</t>
  </si>
  <si>
    <t>F1</t>
  </si>
  <si>
    <t>G3</t>
  </si>
  <si>
    <t>I3</t>
  </si>
  <si>
    <t>H1</t>
  </si>
  <si>
    <t>F2</t>
  </si>
  <si>
    <t>F3</t>
  </si>
  <si>
    <t>H2</t>
  </si>
  <si>
    <t>H3</t>
  </si>
  <si>
    <t>G1</t>
  </si>
  <si>
    <t>G2</t>
  </si>
  <si>
    <t>I1</t>
  </si>
  <si>
    <t>I4</t>
  </si>
  <si>
    <t>I2</t>
  </si>
  <si>
    <t>I3</t>
  </si>
  <si>
    <t>G4</t>
  </si>
  <si>
    <t>H4</t>
  </si>
  <si>
    <t>【会場】　　F球場：雁の巣レクレーションセンター　軟式野球場８</t>
  </si>
  <si>
    <t>　　　　　　G球場：雁の巣レクレーションセンター　軟式野球場９</t>
  </si>
  <si>
    <t>　　　　　　H球場：雁の巣レクレーションセンター　軟式野球場１０</t>
  </si>
  <si>
    <t>　　　　　　I球場：雁の巣レクレーションセンター　硬式第一野球場</t>
  </si>
  <si>
    <t>なし</t>
  </si>
  <si>
    <t>ﾍﾞｽﾄ4</t>
  </si>
  <si>
    <t>ゾーン</t>
  </si>
  <si>
    <t>ブロック</t>
  </si>
  <si>
    <t>ゾーン</t>
  </si>
  <si>
    <t>A</t>
  </si>
  <si>
    <t>A1</t>
  </si>
  <si>
    <t>C</t>
  </si>
  <si>
    <t>C1</t>
  </si>
  <si>
    <t>A2</t>
  </si>
  <si>
    <t>C2</t>
  </si>
  <si>
    <t>B</t>
  </si>
  <si>
    <t>B1</t>
  </si>
  <si>
    <t>D</t>
  </si>
  <si>
    <t>D1</t>
  </si>
  <si>
    <t>B2</t>
  </si>
  <si>
    <t>D2</t>
  </si>
  <si>
    <t>(</t>
  </si>
  <si>
    <t>)</t>
  </si>
  <si>
    <t>平成25年度 第48回全日本高等学校男子ソフトボール選手権大会</t>
  </si>
  <si>
    <t>I1</t>
  </si>
  <si>
    <t>G1</t>
  </si>
  <si>
    <t>I2</t>
  </si>
  <si>
    <t>H2</t>
  </si>
  <si>
    <t>8</t>
  </si>
  <si>
    <t>2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</si>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</sst>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4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HGS創英角ｺﾞｼｯｸUB"/>
      <family val="3"/>
    </font>
    <font>
      <sz val="14"/>
      <name val="ＭＳ 明朝"/>
      <family val="1"/>
    </font>
    <font>
      <sz val="20"/>
      <name val="ＭＳ Ｐゴシック"/>
      <family val="3"/>
    </font>
    <font>
      <sz val="20"/>
      <name val="ＭＳ 明朝"/>
      <family val="1"/>
    </font>
    <font>
      <b/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b/>
      <sz val="18"/>
      <name val="ＭＳ 明朝"/>
      <family val="1"/>
    </font>
    <font>
      <b/>
      <sz val="20"/>
      <name val="ＭＳ 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HG創英ﾌﾟﾚｾﾞﾝｽEB"/>
      <family val="1"/>
    </font>
    <font>
      <sz val="8"/>
      <name val="HG創英ﾌﾟﾚｾﾞﾝｽEB"/>
      <family val="1"/>
    </font>
    <font>
      <sz val="9"/>
      <name val="HG創英ﾌﾟﾚｾﾞﾝｽEB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sz val="18"/>
      <color indexed="9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name val="ＭＳ 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dotted"/>
      <right style="thin"/>
      <top>
        <color indexed="63"/>
      </top>
      <bottom style="medium">
        <color indexed="10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dotted"/>
      <top>
        <color indexed="63"/>
      </top>
      <bottom>
        <color indexed="63"/>
      </bottom>
    </border>
    <border>
      <left style="dotted"/>
      <right style="medium">
        <color indexed="10"/>
      </right>
      <top style="medium">
        <color indexed="10"/>
      </top>
      <bottom>
        <color indexed="63"/>
      </bottom>
    </border>
    <border>
      <left style="dotted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tted"/>
      <bottom style="medium">
        <color indexed="10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>
        <color indexed="63"/>
      </left>
      <right style="double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dotted"/>
      <top>
        <color indexed="63"/>
      </top>
      <bottom style="medium">
        <color indexed="10"/>
      </bottom>
    </border>
    <border>
      <left style="dotted"/>
      <right style="medium">
        <color indexed="10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73" fillId="32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1" fillId="0" borderId="0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 shrinkToFit="1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/>
      <protection/>
    </xf>
    <xf numFmtId="0" fontId="3" fillId="0" borderId="19" xfId="60" applyFont="1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49" fontId="3" fillId="0" borderId="13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vertical="center"/>
      <protection/>
    </xf>
    <xf numFmtId="49" fontId="3" fillId="0" borderId="17" xfId="60" applyNumberFormat="1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49" fontId="5" fillId="0" borderId="0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horizontal="left" vertical="center" shrinkToFit="1"/>
      <protection/>
    </xf>
    <xf numFmtId="49" fontId="3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/>
      <protection/>
    </xf>
    <xf numFmtId="0" fontId="3" fillId="0" borderId="22" xfId="60" applyFont="1" applyFill="1" applyBorder="1" applyAlignment="1">
      <alignment horizontal="center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49" fontId="3" fillId="0" borderId="23" xfId="60" applyNumberFormat="1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vertical="center"/>
      <protection/>
    </xf>
    <xf numFmtId="49" fontId="3" fillId="0" borderId="21" xfId="60" applyNumberFormat="1" applyFont="1" applyFill="1" applyBorder="1" applyAlignment="1">
      <alignment vertical="center"/>
      <protection/>
    </xf>
    <xf numFmtId="49" fontId="3" fillId="0" borderId="16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vertical="center"/>
      <protection/>
    </xf>
    <xf numFmtId="0" fontId="3" fillId="0" borderId="28" xfId="60" applyFont="1" applyFill="1" applyBorder="1" applyAlignment="1">
      <alignment vertical="center"/>
      <protection/>
    </xf>
    <xf numFmtId="0" fontId="3" fillId="0" borderId="29" xfId="60" applyFont="1" applyFill="1" applyBorder="1" applyAlignment="1">
      <alignment vertical="center"/>
      <protection/>
    </xf>
    <xf numFmtId="0" fontId="3" fillId="0" borderId="30" xfId="60" applyFont="1" applyFill="1" applyBorder="1" applyAlignment="1">
      <alignment vertical="center" wrapText="1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2" xfId="60" applyFont="1" applyFill="1" applyBorder="1" applyAlignment="1">
      <alignment vertical="center"/>
      <protection/>
    </xf>
    <xf numFmtId="0" fontId="3" fillId="0" borderId="33" xfId="60" applyFont="1" applyFill="1" applyBorder="1" applyAlignment="1">
      <alignment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49" fontId="5" fillId="0" borderId="34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center" wrapText="1"/>
      <protection/>
    </xf>
    <xf numFmtId="0" fontId="5" fillId="0" borderId="35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vertical="center" wrapText="1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vertical="center" wrapText="1"/>
      <protection/>
    </xf>
    <xf numFmtId="0" fontId="5" fillId="0" borderId="27" xfId="60" applyNumberFormat="1" applyFont="1" applyFill="1" applyBorder="1" applyAlignment="1">
      <alignment horizontal="center" vertical="center"/>
      <protection/>
    </xf>
    <xf numFmtId="0" fontId="5" fillId="0" borderId="22" xfId="60" applyNumberFormat="1" applyFont="1" applyFill="1" applyBorder="1" applyAlignment="1">
      <alignment horizontal="center" vertical="center"/>
      <protection/>
    </xf>
    <xf numFmtId="0" fontId="5" fillId="0" borderId="28" xfId="60" applyNumberFormat="1" applyFont="1" applyFill="1" applyBorder="1" applyAlignment="1">
      <alignment horizontal="center" vertical="center"/>
      <protection/>
    </xf>
    <xf numFmtId="0" fontId="5" fillId="0" borderId="36" xfId="60" applyNumberFormat="1" applyFont="1" applyFill="1" applyBorder="1" applyAlignment="1">
      <alignment horizontal="center" vertical="center"/>
      <protection/>
    </xf>
    <xf numFmtId="0" fontId="5" fillId="0" borderId="26" xfId="60" applyNumberFormat="1" applyFont="1" applyFill="1" applyBorder="1" applyAlignment="1">
      <alignment horizontal="center" vertical="center"/>
      <protection/>
    </xf>
    <xf numFmtId="0" fontId="5" fillId="0" borderId="37" xfId="60" applyNumberFormat="1" applyFont="1" applyFill="1" applyBorder="1" applyAlignment="1">
      <alignment horizontal="center" vertical="center"/>
      <protection/>
    </xf>
    <xf numFmtId="0" fontId="5" fillId="0" borderId="34" xfId="60" applyNumberFormat="1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left" vertical="center" shrinkToFit="1"/>
      <protection/>
    </xf>
    <xf numFmtId="0" fontId="3" fillId="0" borderId="32" xfId="60" applyFont="1" applyFill="1" applyBorder="1" applyAlignment="1">
      <alignment horizontal="left" vertical="center" shrinkToFit="1"/>
      <protection/>
    </xf>
    <xf numFmtId="0" fontId="3" fillId="0" borderId="14" xfId="60" applyFont="1" applyFill="1" applyBorder="1" applyAlignment="1">
      <alignment horizontal="left" vertical="center" shrinkToFit="1"/>
      <protection/>
    </xf>
    <xf numFmtId="0" fontId="3" fillId="0" borderId="10" xfId="60" applyFont="1" applyFill="1" applyBorder="1" applyAlignment="1">
      <alignment horizontal="left" vertical="center" shrinkToFit="1"/>
      <protection/>
    </xf>
    <xf numFmtId="0" fontId="3" fillId="0" borderId="26" xfId="60" applyFont="1" applyFill="1" applyBorder="1" applyAlignment="1">
      <alignment horizontal="left" vertical="center" shrinkToFit="1"/>
      <protection/>
    </xf>
    <xf numFmtId="0" fontId="3" fillId="0" borderId="38" xfId="60" applyFont="1" applyFill="1" applyBorder="1" applyAlignment="1">
      <alignment horizontal="left" vertical="center" shrinkToFit="1"/>
      <protection/>
    </xf>
    <xf numFmtId="0" fontId="8" fillId="0" borderId="28" xfId="60" applyFont="1" applyFill="1" applyBorder="1" applyAlignment="1">
      <alignment vertical="center" shrinkToFit="1"/>
      <protection/>
    </xf>
    <xf numFmtId="0" fontId="3" fillId="0" borderId="21" xfId="60" applyFont="1" applyFill="1" applyBorder="1" applyAlignment="1">
      <alignment horizontal="left" vertical="center" shrinkToFit="1"/>
      <protection/>
    </xf>
    <xf numFmtId="0" fontId="5" fillId="0" borderId="21" xfId="60" applyNumberFormat="1" applyFont="1" applyFill="1" applyBorder="1" applyAlignment="1">
      <alignment horizontal="center" vertical="center"/>
      <protection/>
    </xf>
    <xf numFmtId="0" fontId="5" fillId="0" borderId="10" xfId="60" applyNumberFormat="1" applyFont="1" applyFill="1" applyBorder="1" applyAlignment="1">
      <alignment horizontal="center" vertical="center"/>
      <protection/>
    </xf>
    <xf numFmtId="0" fontId="8" fillId="0" borderId="10" xfId="60" applyNumberFormat="1" applyFont="1" applyFill="1" applyBorder="1" applyAlignment="1">
      <alignment vertical="center"/>
      <protection/>
    </xf>
    <xf numFmtId="0" fontId="3" fillId="0" borderId="39" xfId="60" applyFont="1" applyFill="1" applyBorder="1" applyAlignment="1">
      <alignment vertical="center"/>
      <protection/>
    </xf>
    <xf numFmtId="0" fontId="3" fillId="0" borderId="26" xfId="60" applyFont="1" applyFill="1" applyBorder="1" applyAlignment="1">
      <alignment vertical="center"/>
      <protection/>
    </xf>
    <xf numFmtId="0" fontId="3" fillId="0" borderId="40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5" fillId="0" borderId="41" xfId="60" applyNumberFormat="1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32" xfId="60" applyFont="1" applyFill="1" applyBorder="1" applyAlignment="1">
      <alignment vertical="center" wrapText="1"/>
      <protection/>
    </xf>
    <xf numFmtId="0" fontId="5" fillId="0" borderId="30" xfId="60" applyNumberFormat="1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0" fontId="17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8" fillId="0" borderId="0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vertical="center"/>
      <protection/>
    </xf>
    <xf numFmtId="0" fontId="19" fillId="0" borderId="50" xfId="60" applyFont="1" applyFill="1" applyBorder="1" applyAlignment="1">
      <alignment horizontal="center" vertical="center"/>
      <protection/>
    </xf>
    <xf numFmtId="0" fontId="19" fillId="0" borderId="15" xfId="60" applyFont="1" applyFill="1" applyBorder="1" applyAlignment="1">
      <alignment vertical="center" wrapText="1"/>
      <protection/>
    </xf>
    <xf numFmtId="0" fontId="20" fillId="0" borderId="0" xfId="60" applyFont="1" applyFill="1" applyBorder="1" applyAlignment="1">
      <alignment vertical="center" shrinkToFit="1"/>
      <protection/>
    </xf>
    <xf numFmtId="0" fontId="19" fillId="33" borderId="15" xfId="60" applyFont="1" applyFill="1" applyBorder="1" applyAlignment="1">
      <alignment vertical="center" wrapText="1"/>
      <protection/>
    </xf>
    <xf numFmtId="0" fontId="19" fillId="34" borderId="15" xfId="60" applyFont="1" applyFill="1" applyBorder="1" applyAlignment="1">
      <alignment vertical="center" wrapText="1"/>
      <protection/>
    </xf>
    <xf numFmtId="0" fontId="19" fillId="35" borderId="15" xfId="60" applyFont="1" applyFill="1" applyBorder="1" applyAlignment="1">
      <alignment vertical="center" wrapText="1"/>
      <protection/>
    </xf>
    <xf numFmtId="0" fontId="19" fillId="36" borderId="15" xfId="60" applyFont="1" applyFill="1" applyBorder="1" applyAlignment="1">
      <alignment vertic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51" xfId="60" applyFont="1" applyFill="1" applyBorder="1" applyAlignment="1">
      <alignment horizontal="center" vertical="center"/>
      <protection/>
    </xf>
    <xf numFmtId="0" fontId="19" fillId="0" borderId="52" xfId="60" applyFont="1" applyFill="1" applyBorder="1" applyAlignment="1">
      <alignment horizontal="center" vertical="center" wrapText="1"/>
      <protection/>
    </xf>
    <xf numFmtId="0" fontId="19" fillId="0" borderId="53" xfId="60" applyFont="1" applyFill="1" applyBorder="1" applyAlignment="1">
      <alignment horizontal="center" vertical="center" wrapText="1"/>
      <protection/>
    </xf>
    <xf numFmtId="49" fontId="20" fillId="33" borderId="51" xfId="60" applyNumberFormat="1" applyFont="1" applyFill="1" applyBorder="1" applyAlignment="1">
      <alignment vertical="center"/>
      <protection/>
    </xf>
    <xf numFmtId="0" fontId="19" fillId="33" borderId="52" xfId="60" applyFont="1" applyFill="1" applyBorder="1" applyAlignment="1">
      <alignment horizontal="center" vertical="center" wrapText="1"/>
      <protection/>
    </xf>
    <xf numFmtId="0" fontId="20" fillId="33" borderId="53" xfId="60" applyFont="1" applyFill="1" applyBorder="1" applyAlignment="1">
      <alignment vertical="center" wrapText="1"/>
      <protection/>
    </xf>
    <xf numFmtId="49" fontId="20" fillId="34" borderId="51" xfId="60" applyNumberFormat="1" applyFont="1" applyFill="1" applyBorder="1" applyAlignment="1">
      <alignment vertical="center"/>
      <protection/>
    </xf>
    <xf numFmtId="0" fontId="19" fillId="34" borderId="52" xfId="60" applyFont="1" applyFill="1" applyBorder="1" applyAlignment="1">
      <alignment horizontal="center" vertical="center" wrapText="1"/>
      <protection/>
    </xf>
    <xf numFmtId="0" fontId="20" fillId="34" borderId="53" xfId="60" applyFont="1" applyFill="1" applyBorder="1" applyAlignment="1">
      <alignment vertical="center" wrapText="1"/>
      <protection/>
    </xf>
    <xf numFmtId="0" fontId="20" fillId="33" borderId="50" xfId="60" applyFont="1" applyFill="1" applyBorder="1" applyAlignment="1">
      <alignment vertical="center" shrinkToFit="1"/>
      <protection/>
    </xf>
    <xf numFmtId="0" fontId="20" fillId="34" borderId="50" xfId="60" applyFont="1" applyFill="1" applyBorder="1" applyAlignment="1">
      <alignment vertical="center" shrinkToFit="1"/>
      <protection/>
    </xf>
    <xf numFmtId="0" fontId="20" fillId="35" borderId="50" xfId="60" applyFont="1" applyFill="1" applyBorder="1" applyAlignment="1">
      <alignment vertical="center" shrinkToFit="1"/>
      <protection/>
    </xf>
    <xf numFmtId="49" fontId="20" fillId="35" borderId="51" xfId="60" applyNumberFormat="1" applyFont="1" applyFill="1" applyBorder="1" applyAlignment="1">
      <alignment vertical="center"/>
      <protection/>
    </xf>
    <xf numFmtId="0" fontId="19" fillId="35" borderId="52" xfId="60" applyFont="1" applyFill="1" applyBorder="1" applyAlignment="1">
      <alignment horizontal="center" vertical="center" wrapText="1"/>
      <protection/>
    </xf>
    <xf numFmtId="0" fontId="20" fillId="35" borderId="53" xfId="60" applyFont="1" applyFill="1" applyBorder="1" applyAlignment="1">
      <alignment vertical="center" wrapText="1"/>
      <protection/>
    </xf>
    <xf numFmtId="0" fontId="20" fillId="36" borderId="50" xfId="60" applyFont="1" applyFill="1" applyBorder="1" applyAlignment="1">
      <alignment vertical="center" shrinkToFit="1"/>
      <protection/>
    </xf>
    <xf numFmtId="49" fontId="20" fillId="36" borderId="51" xfId="60" applyNumberFormat="1" applyFont="1" applyFill="1" applyBorder="1" applyAlignment="1">
      <alignment vertical="center"/>
      <protection/>
    </xf>
    <xf numFmtId="0" fontId="19" fillId="36" borderId="52" xfId="60" applyFont="1" applyFill="1" applyBorder="1" applyAlignment="1">
      <alignment horizontal="center" vertical="center" wrapText="1"/>
      <protection/>
    </xf>
    <xf numFmtId="0" fontId="20" fillId="36" borderId="53" xfId="60" applyFont="1" applyFill="1" applyBorder="1" applyAlignment="1">
      <alignment vertical="center" wrapText="1"/>
      <protection/>
    </xf>
    <xf numFmtId="0" fontId="20" fillId="37" borderId="50" xfId="60" applyFont="1" applyFill="1" applyBorder="1" applyAlignment="1">
      <alignment vertical="center" shrinkToFit="1"/>
      <protection/>
    </xf>
    <xf numFmtId="49" fontId="20" fillId="37" borderId="51" xfId="60" applyNumberFormat="1" applyFont="1" applyFill="1" applyBorder="1" applyAlignment="1">
      <alignment vertical="center"/>
      <protection/>
    </xf>
    <xf numFmtId="0" fontId="19" fillId="37" borderId="52" xfId="60" applyFont="1" applyFill="1" applyBorder="1" applyAlignment="1">
      <alignment horizontal="center" vertical="center" wrapText="1"/>
      <protection/>
    </xf>
    <xf numFmtId="0" fontId="20" fillId="37" borderId="53" xfId="60" applyFont="1" applyFill="1" applyBorder="1" applyAlignment="1">
      <alignment vertical="center" wrapText="1"/>
      <protection/>
    </xf>
    <xf numFmtId="0" fontId="19" fillId="37" borderId="50" xfId="60" applyFont="1" applyFill="1" applyBorder="1" applyAlignment="1">
      <alignment vertical="center" wrapText="1"/>
      <protection/>
    </xf>
    <xf numFmtId="0" fontId="19" fillId="38" borderId="50" xfId="60" applyFont="1" applyFill="1" applyBorder="1" applyAlignment="1">
      <alignment vertical="center" wrapText="1"/>
      <protection/>
    </xf>
    <xf numFmtId="0" fontId="20" fillId="38" borderId="50" xfId="60" applyFont="1" applyFill="1" applyBorder="1" applyAlignment="1">
      <alignment vertical="center" shrinkToFit="1"/>
      <protection/>
    </xf>
    <xf numFmtId="49" fontId="20" fillId="38" borderId="51" xfId="60" applyNumberFormat="1" applyFont="1" applyFill="1" applyBorder="1" applyAlignment="1">
      <alignment vertical="center"/>
      <protection/>
    </xf>
    <xf numFmtId="0" fontId="19" fillId="38" borderId="52" xfId="60" applyFont="1" applyFill="1" applyBorder="1" applyAlignment="1">
      <alignment horizontal="center" vertical="center" wrapText="1"/>
      <protection/>
    </xf>
    <xf numFmtId="0" fontId="20" fillId="38" borderId="53" xfId="60" applyFont="1" applyFill="1" applyBorder="1" applyAlignment="1">
      <alignment vertical="center" wrapText="1"/>
      <protection/>
    </xf>
    <xf numFmtId="49" fontId="20" fillId="39" borderId="51" xfId="60" applyNumberFormat="1" applyFont="1" applyFill="1" applyBorder="1" applyAlignment="1">
      <alignment vertical="center"/>
      <protection/>
    </xf>
    <xf numFmtId="0" fontId="19" fillId="39" borderId="52" xfId="60" applyFont="1" applyFill="1" applyBorder="1" applyAlignment="1">
      <alignment horizontal="center" vertical="center" wrapText="1"/>
      <protection/>
    </xf>
    <xf numFmtId="0" fontId="20" fillId="39" borderId="53" xfId="60" applyFont="1" applyFill="1" applyBorder="1" applyAlignment="1">
      <alignment vertical="center" wrapText="1"/>
      <protection/>
    </xf>
    <xf numFmtId="0" fontId="20" fillId="39" borderId="50" xfId="60" applyFont="1" applyFill="1" applyBorder="1" applyAlignment="1">
      <alignment vertical="center" shrinkToFit="1"/>
      <protection/>
    </xf>
    <xf numFmtId="0" fontId="19" fillId="39" borderId="50" xfId="60" applyFont="1" applyFill="1" applyBorder="1" applyAlignment="1">
      <alignment vertical="center" wrapText="1"/>
      <protection/>
    </xf>
    <xf numFmtId="0" fontId="19" fillId="40" borderId="50" xfId="60" applyFont="1" applyFill="1" applyBorder="1" applyAlignment="1">
      <alignment vertical="center" wrapText="1"/>
      <protection/>
    </xf>
    <xf numFmtId="0" fontId="20" fillId="40" borderId="50" xfId="60" applyFont="1" applyFill="1" applyBorder="1" applyAlignment="1">
      <alignment vertical="center" shrinkToFit="1"/>
      <protection/>
    </xf>
    <xf numFmtId="49" fontId="20" fillId="40" borderId="51" xfId="60" applyNumberFormat="1" applyFont="1" applyFill="1" applyBorder="1" applyAlignment="1">
      <alignment vertical="center"/>
      <protection/>
    </xf>
    <xf numFmtId="0" fontId="19" fillId="40" borderId="52" xfId="60" applyFont="1" applyFill="1" applyBorder="1" applyAlignment="1">
      <alignment horizontal="center" vertical="center" wrapText="1"/>
      <protection/>
    </xf>
    <xf numFmtId="0" fontId="20" fillId="40" borderId="53" xfId="60" applyFont="1" applyFill="1" applyBorder="1" applyAlignment="1">
      <alignment vertical="center" wrapText="1"/>
      <protection/>
    </xf>
    <xf numFmtId="0" fontId="19" fillId="41" borderId="50" xfId="60" applyFont="1" applyFill="1" applyBorder="1" applyAlignment="1">
      <alignment vertical="center" wrapText="1"/>
      <protection/>
    </xf>
    <xf numFmtId="0" fontId="20" fillId="41" borderId="50" xfId="60" applyFont="1" applyFill="1" applyBorder="1" applyAlignment="1">
      <alignment vertical="center" shrinkToFit="1"/>
      <protection/>
    </xf>
    <xf numFmtId="49" fontId="20" fillId="41" borderId="51" xfId="60" applyNumberFormat="1" applyFont="1" applyFill="1" applyBorder="1" applyAlignment="1">
      <alignment vertical="center"/>
      <protection/>
    </xf>
    <xf numFmtId="0" fontId="19" fillId="41" borderId="52" xfId="60" applyFont="1" applyFill="1" applyBorder="1" applyAlignment="1">
      <alignment horizontal="center" vertical="center" wrapText="1"/>
      <protection/>
    </xf>
    <xf numFmtId="0" fontId="20" fillId="41" borderId="53" xfId="60" applyFont="1" applyFill="1" applyBorder="1" applyAlignment="1">
      <alignment vertical="center" wrapText="1"/>
      <protection/>
    </xf>
    <xf numFmtId="0" fontId="24" fillId="4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60" applyFont="1" applyFill="1" applyBorder="1" applyAlignment="1">
      <alignment horizontal="center" vertical="center"/>
      <protection/>
    </xf>
    <xf numFmtId="0" fontId="24" fillId="0" borderId="54" xfId="0" applyFont="1" applyBorder="1" applyAlignment="1">
      <alignment vertical="center" textRotation="255" shrinkToFit="1"/>
    </xf>
    <xf numFmtId="0" fontId="24" fillId="0" borderId="55" xfId="0" applyFont="1" applyBorder="1" applyAlignment="1">
      <alignment vertical="center" textRotation="255" shrinkToFit="1"/>
    </xf>
    <xf numFmtId="0" fontId="24" fillId="0" borderId="56" xfId="0" applyFont="1" applyBorder="1" applyAlignment="1">
      <alignment horizontal="center" vertical="center" textRotation="255" wrapText="1" shrinkToFit="1"/>
    </xf>
    <xf numFmtId="0" fontId="24" fillId="0" borderId="56" xfId="0" applyFont="1" applyBorder="1" applyAlignment="1">
      <alignment vertical="center" textRotation="255" shrinkToFit="1"/>
    </xf>
    <xf numFmtId="0" fontId="27" fillId="0" borderId="56" xfId="60" applyFont="1" applyFill="1" applyBorder="1" applyAlignment="1">
      <alignment horizontal="center" vertical="center"/>
      <protection/>
    </xf>
    <xf numFmtId="0" fontId="24" fillId="0" borderId="56" xfId="0" applyFont="1" applyBorder="1" applyAlignment="1">
      <alignment vertical="center" textRotation="255" wrapText="1" shrinkToFit="1"/>
    </xf>
    <xf numFmtId="0" fontId="28" fillId="0" borderId="57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9" fillId="0" borderId="57" xfId="60" applyFont="1" applyFill="1" applyBorder="1" applyAlignment="1">
      <alignment horizontal="center" vertical="center" shrinkToFit="1"/>
      <protection/>
    </xf>
    <xf numFmtId="0" fontId="29" fillId="0" borderId="57" xfId="60" applyFont="1" applyFill="1" applyBorder="1" applyAlignment="1">
      <alignment horizontal="left" vertical="center" shrinkToFit="1"/>
      <protection/>
    </xf>
    <xf numFmtId="49" fontId="30" fillId="0" borderId="58" xfId="60" applyNumberFormat="1" applyFont="1" applyFill="1" applyBorder="1" applyAlignment="1">
      <alignment horizontal="right" vertical="center" shrinkToFit="1"/>
      <protection/>
    </xf>
    <xf numFmtId="0" fontId="29" fillId="0" borderId="59" xfId="60" applyFont="1" applyFill="1" applyBorder="1" applyAlignment="1">
      <alignment horizontal="center" vertical="center" shrinkToFit="1"/>
      <protection/>
    </xf>
    <xf numFmtId="0" fontId="30" fillId="0" borderId="60" xfId="60" applyFont="1" applyFill="1" applyBorder="1" applyAlignment="1">
      <alignment horizontal="left" vertical="center" shrinkToFit="1"/>
      <protection/>
    </xf>
    <xf numFmtId="0" fontId="28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9" fillId="0" borderId="50" xfId="60" applyFont="1" applyFill="1" applyBorder="1" applyAlignment="1">
      <alignment horizontal="center" vertical="center" shrinkToFit="1"/>
      <protection/>
    </xf>
    <xf numFmtId="0" fontId="29" fillId="0" borderId="50" xfId="60" applyFont="1" applyFill="1" applyBorder="1" applyAlignment="1">
      <alignment horizontal="left" vertical="center" shrinkToFit="1"/>
      <protection/>
    </xf>
    <xf numFmtId="49" fontId="30" fillId="0" borderId="51" xfId="60" applyNumberFormat="1" applyFont="1" applyFill="1" applyBorder="1" applyAlignment="1">
      <alignment horizontal="right" vertical="center" shrinkToFit="1"/>
      <protection/>
    </xf>
    <xf numFmtId="0" fontId="29" fillId="0" borderId="52" xfId="60" applyFont="1" applyFill="1" applyBorder="1" applyAlignment="1">
      <alignment horizontal="center" vertical="center" shrinkToFit="1"/>
      <protection/>
    </xf>
    <xf numFmtId="0" fontId="30" fillId="0" borderId="61" xfId="60" applyFont="1" applyFill="1" applyBorder="1" applyAlignment="1">
      <alignment horizontal="left" vertical="center" shrinkToFit="1"/>
      <protection/>
    </xf>
    <xf numFmtId="0" fontId="24" fillId="0" borderId="46" xfId="0" applyFont="1" applyBorder="1" applyAlignment="1">
      <alignment horizontal="center" vertical="center"/>
    </xf>
    <xf numFmtId="0" fontId="29" fillId="0" borderId="46" xfId="60" applyFont="1" applyFill="1" applyBorder="1" applyAlignment="1">
      <alignment horizontal="center" vertical="center" shrinkToFit="1"/>
      <protection/>
    </xf>
    <xf numFmtId="0" fontId="29" fillId="0" borderId="46" xfId="60" applyFont="1" applyFill="1" applyBorder="1" applyAlignment="1">
      <alignment horizontal="left" vertical="center" shrinkToFit="1"/>
      <protection/>
    </xf>
    <xf numFmtId="49" fontId="30" fillId="0" borderId="18" xfId="60" applyNumberFormat="1" applyFont="1" applyFill="1" applyBorder="1" applyAlignment="1">
      <alignment horizontal="right" vertical="center" shrinkToFit="1"/>
      <protection/>
    </xf>
    <xf numFmtId="0" fontId="29" fillId="0" borderId="11" xfId="60" applyFont="1" applyFill="1" applyBorder="1" applyAlignment="1">
      <alignment horizontal="center" vertical="center" shrinkToFit="1"/>
      <protection/>
    </xf>
    <xf numFmtId="0" fontId="30" fillId="0" borderId="62" xfId="60" applyFont="1" applyFill="1" applyBorder="1" applyAlignment="1">
      <alignment horizontal="left" vertical="center" shrinkToFit="1"/>
      <protection/>
    </xf>
    <xf numFmtId="0" fontId="28" fillId="0" borderId="4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9" fillId="0" borderId="63" xfId="60" applyFont="1" applyFill="1" applyBorder="1" applyAlignment="1">
      <alignment horizontal="center" vertical="center" shrinkToFit="1"/>
      <protection/>
    </xf>
    <xf numFmtId="0" fontId="29" fillId="0" borderId="63" xfId="60" applyFont="1" applyFill="1" applyBorder="1" applyAlignment="1">
      <alignment horizontal="left" vertical="center" shrinkToFit="1"/>
      <protection/>
    </xf>
    <xf numFmtId="49" fontId="30" fillId="0" borderId="64" xfId="60" applyNumberFormat="1" applyFont="1" applyFill="1" applyBorder="1" applyAlignment="1">
      <alignment horizontal="right" vertical="center" shrinkToFit="1"/>
      <protection/>
    </xf>
    <xf numFmtId="0" fontId="29" fillId="0" borderId="65" xfId="60" applyFont="1" applyFill="1" applyBorder="1" applyAlignment="1">
      <alignment horizontal="center" vertical="center" shrinkToFit="1"/>
      <protection/>
    </xf>
    <xf numFmtId="0" fontId="30" fillId="0" borderId="66" xfId="60" applyFont="1" applyFill="1" applyBorder="1" applyAlignment="1">
      <alignment horizontal="left" vertical="center" shrinkToFit="1"/>
      <protection/>
    </xf>
    <xf numFmtId="0" fontId="28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9" fillId="0" borderId="48" xfId="60" applyFont="1" applyFill="1" applyBorder="1" applyAlignment="1">
      <alignment horizontal="center" vertical="center" shrinkToFit="1"/>
      <protection/>
    </xf>
    <xf numFmtId="0" fontId="29" fillId="0" borderId="48" xfId="60" applyFont="1" applyFill="1" applyBorder="1" applyAlignment="1">
      <alignment horizontal="left" vertical="center" shrinkToFit="1"/>
      <protection/>
    </xf>
    <xf numFmtId="49" fontId="30" fillId="0" borderId="15" xfId="60" applyNumberFormat="1" applyFont="1" applyFill="1" applyBorder="1" applyAlignment="1">
      <alignment horizontal="right" vertical="center" shrinkToFit="1"/>
      <protection/>
    </xf>
    <xf numFmtId="0" fontId="29" fillId="0" borderId="21" xfId="60" applyFont="1" applyFill="1" applyBorder="1" applyAlignment="1">
      <alignment horizontal="center" vertical="center" shrinkToFit="1"/>
      <protection/>
    </xf>
    <xf numFmtId="0" fontId="30" fillId="0" borderId="67" xfId="60" applyFont="1" applyFill="1" applyBorder="1" applyAlignment="1">
      <alignment horizontal="left" vertical="center" shrinkToFit="1"/>
      <protection/>
    </xf>
    <xf numFmtId="0" fontId="31" fillId="0" borderId="0" xfId="60" applyFont="1" applyFill="1" applyBorder="1" applyAlignment="1">
      <alignment vertical="center"/>
      <protection/>
    </xf>
    <xf numFmtId="0" fontId="32" fillId="0" borderId="0" xfId="60" applyFont="1" applyFill="1" applyAlignment="1">
      <alignment vertical="center"/>
      <protection/>
    </xf>
    <xf numFmtId="0" fontId="33" fillId="0" borderId="68" xfId="0" applyFont="1" applyBorder="1" applyAlignment="1">
      <alignment vertical="center" textRotation="255" shrinkToFit="1"/>
    </xf>
    <xf numFmtId="0" fontId="33" fillId="0" borderId="57" xfId="0" applyFont="1" applyBorder="1" applyAlignment="1">
      <alignment vertical="center" textRotation="255" shrinkToFit="1"/>
    </xf>
    <xf numFmtId="0" fontId="27" fillId="0" borderId="57" xfId="60" applyFont="1" applyFill="1" applyBorder="1" applyAlignment="1">
      <alignment horizontal="center" vertical="center" shrinkToFit="1"/>
      <protection/>
    </xf>
    <xf numFmtId="0" fontId="24" fillId="0" borderId="68" xfId="0" applyFont="1" applyBorder="1" applyAlignment="1">
      <alignment vertical="center" textRotation="255" shrinkToFit="1"/>
    </xf>
    <xf numFmtId="0" fontId="24" fillId="0" borderId="57" xfId="0" applyFont="1" applyBorder="1" applyAlignment="1">
      <alignment vertical="center" textRotation="255" shrinkToFit="1"/>
    </xf>
    <xf numFmtId="0" fontId="28" fillId="0" borderId="50" xfId="0" applyNumberFormat="1" applyFont="1" applyBorder="1" applyAlignment="1">
      <alignment horizontal="center" vertical="center" shrinkToFit="1"/>
    </xf>
    <xf numFmtId="0" fontId="28" fillId="0" borderId="52" xfId="0" applyNumberFormat="1" applyFont="1" applyBorder="1" applyAlignment="1">
      <alignment horizontal="center" vertical="center" shrinkToFit="1"/>
    </xf>
    <xf numFmtId="0" fontId="28" fillId="0" borderId="48" xfId="0" applyNumberFormat="1" applyFont="1" applyBorder="1" applyAlignment="1">
      <alignment horizontal="center" vertical="center" shrinkToFit="1"/>
    </xf>
    <xf numFmtId="0" fontId="28" fillId="0" borderId="21" xfId="0" applyNumberFormat="1" applyFont="1" applyBorder="1" applyAlignment="1">
      <alignment horizontal="center" vertical="center" shrinkToFit="1"/>
    </xf>
    <xf numFmtId="0" fontId="28" fillId="0" borderId="63" xfId="0" applyNumberFormat="1" applyFont="1" applyBorder="1" applyAlignment="1">
      <alignment horizontal="center" vertical="center" shrinkToFit="1"/>
    </xf>
    <xf numFmtId="0" fontId="28" fillId="0" borderId="65" xfId="0" applyNumberFormat="1" applyFont="1" applyBorder="1" applyAlignment="1">
      <alignment horizontal="center" vertical="center" shrinkToFit="1"/>
    </xf>
    <xf numFmtId="0" fontId="28" fillId="0" borderId="57" xfId="0" applyNumberFormat="1" applyFont="1" applyBorder="1" applyAlignment="1">
      <alignment horizontal="center" vertical="center" shrinkToFit="1"/>
    </xf>
    <xf numFmtId="0" fontId="28" fillId="0" borderId="59" xfId="0" applyNumberFormat="1" applyFont="1" applyBorder="1" applyAlignment="1">
      <alignment horizontal="center" vertical="center" shrinkToFit="1"/>
    </xf>
    <xf numFmtId="0" fontId="34" fillId="0" borderId="0" xfId="60" applyFont="1" applyBorder="1" applyAlignment="1">
      <alignment vertical="center"/>
      <protection/>
    </xf>
    <xf numFmtId="0" fontId="34" fillId="0" borderId="0" xfId="60" applyFont="1" applyFill="1" applyBorder="1" applyAlignment="1">
      <alignment vertical="center"/>
      <protection/>
    </xf>
    <xf numFmtId="0" fontId="35" fillId="0" borderId="0" xfId="60" applyFont="1" applyFill="1" applyBorder="1" applyAlignment="1">
      <alignment vertical="center"/>
      <protection/>
    </xf>
    <xf numFmtId="0" fontId="34" fillId="0" borderId="0" xfId="60" applyFont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54" xfId="0" applyFont="1" applyBorder="1" applyAlignment="1">
      <alignment vertical="center" textRotation="255" shrinkToFit="1"/>
    </xf>
    <xf numFmtId="0" fontId="0" fillId="0" borderId="56" xfId="0" applyFont="1" applyBorder="1" applyAlignment="1">
      <alignment vertical="center" textRotation="255" shrinkToFit="1"/>
    </xf>
    <xf numFmtId="0" fontId="8" fillId="0" borderId="56" xfId="60" applyFont="1" applyFill="1" applyBorder="1" applyAlignment="1">
      <alignment horizontal="center" vertical="center"/>
      <protection/>
    </xf>
    <xf numFmtId="0" fontId="36" fillId="0" borderId="57" xfId="0" applyFont="1" applyFill="1" applyBorder="1" applyAlignment="1">
      <alignment horizontal="center" vertical="center"/>
    </xf>
    <xf numFmtId="0" fontId="37" fillId="0" borderId="57" xfId="60" applyFont="1" applyFill="1" applyBorder="1" applyAlignment="1">
      <alignment horizontal="center" vertical="center" shrinkToFit="1"/>
      <protection/>
    </xf>
    <xf numFmtId="0" fontId="37" fillId="0" borderId="57" xfId="60" applyFont="1" applyFill="1" applyBorder="1" applyAlignment="1">
      <alignment horizontal="left" vertical="center" shrinkToFit="1"/>
      <protection/>
    </xf>
    <xf numFmtId="49" fontId="34" fillId="0" borderId="58" xfId="60" applyNumberFormat="1" applyFont="1" applyFill="1" applyBorder="1" applyAlignment="1">
      <alignment horizontal="right" vertical="center" shrinkToFit="1"/>
      <protection/>
    </xf>
    <xf numFmtId="0" fontId="37" fillId="0" borderId="59" xfId="60" applyFont="1" applyFill="1" applyBorder="1" applyAlignment="1">
      <alignment horizontal="center" vertical="center" shrinkToFit="1"/>
      <protection/>
    </xf>
    <xf numFmtId="0" fontId="34" fillId="0" borderId="60" xfId="60" applyFont="1" applyFill="1" applyBorder="1" applyAlignment="1">
      <alignment horizontal="left" vertical="center" shrinkToFit="1"/>
      <protection/>
    </xf>
    <xf numFmtId="0" fontId="36" fillId="0" borderId="50" xfId="0" applyFont="1" applyBorder="1" applyAlignment="1">
      <alignment horizontal="center" vertical="center"/>
    </xf>
    <xf numFmtId="0" fontId="37" fillId="0" borderId="50" xfId="60" applyFont="1" applyFill="1" applyBorder="1" applyAlignment="1">
      <alignment horizontal="center" vertical="center" shrinkToFit="1"/>
      <protection/>
    </xf>
    <xf numFmtId="0" fontId="37" fillId="0" borderId="50" xfId="60" applyFont="1" applyFill="1" applyBorder="1" applyAlignment="1">
      <alignment horizontal="left" vertical="center" shrinkToFit="1"/>
      <protection/>
    </xf>
    <xf numFmtId="49" fontId="34" fillId="0" borderId="51" xfId="60" applyNumberFormat="1" applyFont="1" applyFill="1" applyBorder="1" applyAlignment="1">
      <alignment horizontal="right" vertical="center" shrinkToFit="1"/>
      <protection/>
    </xf>
    <xf numFmtId="0" fontId="37" fillId="0" borderId="52" xfId="60" applyFont="1" applyFill="1" applyBorder="1" applyAlignment="1">
      <alignment horizontal="center" vertical="center" shrinkToFit="1"/>
      <protection/>
    </xf>
    <xf numFmtId="0" fontId="34" fillId="0" borderId="61" xfId="60" applyFont="1" applyFill="1" applyBorder="1" applyAlignment="1">
      <alignment horizontal="left" vertical="center" shrinkToFit="1"/>
      <protection/>
    </xf>
    <xf numFmtId="0" fontId="36" fillId="0" borderId="57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7" fillId="0" borderId="63" xfId="60" applyFont="1" applyFill="1" applyBorder="1" applyAlignment="1">
      <alignment horizontal="center" vertical="center" shrinkToFit="1"/>
      <protection/>
    </xf>
    <xf numFmtId="0" fontId="37" fillId="0" borderId="63" xfId="60" applyFont="1" applyFill="1" applyBorder="1" applyAlignment="1">
      <alignment horizontal="left" vertical="center" shrinkToFit="1"/>
      <protection/>
    </xf>
    <xf numFmtId="49" fontId="34" fillId="0" borderId="64" xfId="60" applyNumberFormat="1" applyFont="1" applyFill="1" applyBorder="1" applyAlignment="1">
      <alignment horizontal="right" vertical="center" shrinkToFit="1"/>
      <protection/>
    </xf>
    <xf numFmtId="0" fontId="37" fillId="0" borderId="65" xfId="60" applyFont="1" applyFill="1" applyBorder="1" applyAlignment="1">
      <alignment horizontal="center" vertical="center" shrinkToFit="1"/>
      <protection/>
    </xf>
    <xf numFmtId="0" fontId="34" fillId="0" borderId="66" xfId="60" applyFont="1" applyFill="1" applyBorder="1" applyAlignment="1">
      <alignment horizontal="left" vertical="center" shrinkToFit="1"/>
      <protection/>
    </xf>
    <xf numFmtId="0" fontId="36" fillId="0" borderId="48" xfId="0" applyFont="1" applyBorder="1" applyAlignment="1">
      <alignment horizontal="center" vertical="center"/>
    </xf>
    <xf numFmtId="0" fontId="37" fillId="0" borderId="48" xfId="60" applyFont="1" applyFill="1" applyBorder="1" applyAlignment="1">
      <alignment horizontal="center" vertical="center" shrinkToFit="1"/>
      <protection/>
    </xf>
    <xf numFmtId="0" fontId="37" fillId="0" borderId="48" xfId="60" applyFont="1" applyFill="1" applyBorder="1" applyAlignment="1">
      <alignment horizontal="left" vertical="center" shrinkToFit="1"/>
      <protection/>
    </xf>
    <xf numFmtId="49" fontId="34" fillId="0" borderId="15" xfId="60" applyNumberFormat="1" applyFont="1" applyFill="1" applyBorder="1" applyAlignment="1">
      <alignment horizontal="right" vertical="center" shrinkToFit="1"/>
      <protection/>
    </xf>
    <xf numFmtId="0" fontId="37" fillId="0" borderId="21" xfId="60" applyFont="1" applyFill="1" applyBorder="1" applyAlignment="1">
      <alignment horizontal="center" vertical="center" shrinkToFit="1"/>
      <protection/>
    </xf>
    <xf numFmtId="0" fontId="34" fillId="0" borderId="67" xfId="60" applyFont="1" applyFill="1" applyBorder="1" applyAlignment="1">
      <alignment horizontal="left" vertical="center" shrinkToFit="1"/>
      <protection/>
    </xf>
    <xf numFmtId="0" fontId="36" fillId="0" borderId="46" xfId="0" applyFont="1" applyBorder="1" applyAlignment="1">
      <alignment horizontal="center" vertical="center"/>
    </xf>
    <xf numFmtId="0" fontId="37" fillId="0" borderId="46" xfId="60" applyFont="1" applyFill="1" applyBorder="1" applyAlignment="1">
      <alignment horizontal="center" vertical="center" shrinkToFit="1"/>
      <protection/>
    </xf>
    <xf numFmtId="0" fontId="37" fillId="0" borderId="46" xfId="60" applyFont="1" applyFill="1" applyBorder="1" applyAlignment="1">
      <alignment horizontal="left" vertical="center" shrinkToFit="1"/>
      <protection/>
    </xf>
    <xf numFmtId="49" fontId="34" fillId="0" borderId="18" xfId="60" applyNumberFormat="1" applyFont="1" applyFill="1" applyBorder="1" applyAlignment="1">
      <alignment horizontal="right" vertical="center" shrinkToFit="1"/>
      <protection/>
    </xf>
    <xf numFmtId="0" fontId="37" fillId="0" borderId="11" xfId="60" applyFont="1" applyFill="1" applyBorder="1" applyAlignment="1">
      <alignment horizontal="center" vertical="center" shrinkToFit="1"/>
      <protection/>
    </xf>
    <xf numFmtId="0" fontId="34" fillId="0" borderId="62" xfId="60" applyFont="1" applyFill="1" applyBorder="1" applyAlignment="1">
      <alignment horizontal="left" vertical="center" shrinkToFit="1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vertical="center"/>
    </xf>
    <xf numFmtId="0" fontId="5" fillId="0" borderId="0" xfId="60" applyFont="1" applyFill="1" applyBorder="1" applyAlignment="1">
      <alignment vertical="center" shrinkToFit="1"/>
      <protection/>
    </xf>
    <xf numFmtId="0" fontId="5" fillId="0" borderId="69" xfId="60" applyFont="1" applyFill="1" applyBorder="1" applyAlignment="1">
      <alignment horizontal="center" vertical="center"/>
      <protection/>
    </xf>
    <xf numFmtId="0" fontId="5" fillId="0" borderId="70" xfId="60" applyFont="1" applyFill="1" applyBorder="1" applyAlignment="1">
      <alignment horizontal="center" vertical="center"/>
      <protection/>
    </xf>
    <xf numFmtId="0" fontId="5" fillId="0" borderId="69" xfId="60" applyFont="1" applyFill="1" applyBorder="1" applyAlignment="1">
      <alignment vertical="center"/>
      <protection/>
    </xf>
    <xf numFmtId="0" fontId="5" fillId="0" borderId="71" xfId="60" applyFont="1" applyFill="1" applyBorder="1" applyAlignment="1">
      <alignment horizontal="center"/>
      <protection/>
    </xf>
    <xf numFmtId="0" fontId="5" fillId="0" borderId="72" xfId="60" applyFont="1" applyFill="1" applyBorder="1" applyAlignment="1">
      <alignment horizontal="center"/>
      <protection/>
    </xf>
    <xf numFmtId="0" fontId="41" fillId="0" borderId="70" xfId="60" applyFont="1" applyFill="1" applyBorder="1" applyAlignment="1">
      <alignment/>
      <protection/>
    </xf>
    <xf numFmtId="0" fontId="41" fillId="0" borderId="73" xfId="60" applyFont="1" applyFill="1" applyBorder="1" applyAlignment="1">
      <alignment vertical="center"/>
      <protection/>
    </xf>
    <xf numFmtId="0" fontId="41" fillId="0" borderId="71" xfId="60" applyFont="1" applyFill="1" applyBorder="1" applyAlignment="1">
      <alignment vertical="center"/>
      <protection/>
    </xf>
    <xf numFmtId="0" fontId="41" fillId="0" borderId="74" xfId="60" applyFont="1" applyFill="1" applyBorder="1" applyAlignment="1">
      <alignment vertical="center"/>
      <protection/>
    </xf>
    <xf numFmtId="0" fontId="41" fillId="0" borderId="75" xfId="60" applyFont="1" applyFill="1" applyBorder="1" applyAlignment="1">
      <alignment vertical="center"/>
      <protection/>
    </xf>
    <xf numFmtId="0" fontId="41" fillId="0" borderId="10" xfId="60" applyFont="1" applyFill="1" applyBorder="1" applyAlignment="1">
      <alignment vertical="center"/>
      <protection/>
    </xf>
    <xf numFmtId="49" fontId="41" fillId="0" borderId="73" xfId="60" applyNumberFormat="1" applyFont="1" applyFill="1" applyBorder="1" applyAlignment="1">
      <alignment horizontal="center" vertical="center"/>
      <protection/>
    </xf>
    <xf numFmtId="0" fontId="41" fillId="0" borderId="28" xfId="60" applyFont="1" applyFill="1" applyBorder="1" applyAlignment="1">
      <alignment vertical="center"/>
      <protection/>
    </xf>
    <xf numFmtId="0" fontId="5" fillId="0" borderId="76" xfId="60" applyFont="1" applyFill="1" applyBorder="1" applyAlignment="1">
      <alignment horizontal="center" vertical="center"/>
      <protection/>
    </xf>
    <xf numFmtId="0" fontId="41" fillId="0" borderId="77" xfId="60" applyFont="1" applyFill="1" applyBorder="1" applyAlignment="1">
      <alignment vertical="center"/>
      <protection/>
    </xf>
    <xf numFmtId="0" fontId="3" fillId="0" borderId="78" xfId="60" applyFont="1" applyFill="1" applyBorder="1" applyAlignment="1">
      <alignment vertical="center"/>
      <protection/>
    </xf>
    <xf numFmtId="49" fontId="41" fillId="0" borderId="0" xfId="60" applyNumberFormat="1" applyFont="1" applyFill="1" applyBorder="1" applyAlignment="1">
      <alignment horizontal="center" vertical="center"/>
      <protection/>
    </xf>
    <xf numFmtId="0" fontId="41" fillId="0" borderId="77" xfId="60" applyFont="1" applyFill="1" applyBorder="1" applyAlignment="1">
      <alignment/>
      <protection/>
    </xf>
    <xf numFmtId="0" fontId="5" fillId="0" borderId="35" xfId="60" applyFont="1" applyFill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60" applyFont="1" applyFill="1" applyBorder="1" applyAlignment="1">
      <alignment/>
      <protection/>
    </xf>
    <xf numFmtId="0" fontId="5" fillId="0" borderId="34" xfId="60" applyFont="1" applyFill="1" applyBorder="1" applyAlignment="1">
      <alignment horizontal="center"/>
      <protection/>
    </xf>
    <xf numFmtId="0" fontId="41" fillId="0" borderId="82" xfId="60" applyFont="1" applyFill="1" applyBorder="1" applyAlignment="1">
      <alignment vertical="center"/>
      <protection/>
    </xf>
    <xf numFmtId="0" fontId="5" fillId="0" borderId="34" xfId="60" applyFont="1" applyFill="1" applyBorder="1" applyAlignment="1">
      <alignment horizontal="center" vertical="center"/>
      <protection/>
    </xf>
    <xf numFmtId="0" fontId="41" fillId="0" borderId="83" xfId="60" applyFont="1" applyFill="1" applyBorder="1" applyAlignment="1">
      <alignment vertical="center"/>
      <protection/>
    </xf>
    <xf numFmtId="0" fontId="3" fillId="0" borderId="84" xfId="60" applyFont="1" applyFill="1" applyBorder="1" applyAlignment="1">
      <alignment vertical="center"/>
      <protection/>
    </xf>
    <xf numFmtId="0" fontId="41" fillId="0" borderId="0" xfId="60" applyFont="1" applyFill="1" applyBorder="1" applyAlignment="1">
      <alignment vertical="center"/>
      <protection/>
    </xf>
    <xf numFmtId="49" fontId="5" fillId="0" borderId="74" xfId="60" applyNumberFormat="1" applyFont="1" applyFill="1" applyBorder="1" applyAlignment="1">
      <alignment horizontal="center" vertical="center"/>
      <protection/>
    </xf>
    <xf numFmtId="0" fontId="41" fillId="0" borderId="79" xfId="60" applyFont="1" applyFill="1" applyBorder="1" applyAlignment="1">
      <alignment vertical="center"/>
      <protection/>
    </xf>
    <xf numFmtId="0" fontId="3" fillId="0" borderId="85" xfId="60" applyFont="1" applyFill="1" applyBorder="1" applyAlignment="1">
      <alignment vertical="center"/>
      <protection/>
    </xf>
    <xf numFmtId="0" fontId="5" fillId="0" borderId="75" xfId="60" applyFont="1" applyFill="1" applyBorder="1" applyAlignment="1">
      <alignment horizontal="center"/>
      <protection/>
    </xf>
    <xf numFmtId="0" fontId="41" fillId="0" borderId="70" xfId="60" applyFont="1" applyFill="1" applyBorder="1" applyAlignment="1">
      <alignment vertical="center"/>
      <protection/>
    </xf>
    <xf numFmtId="0" fontId="5" fillId="0" borderId="72" xfId="60" applyFont="1" applyFill="1" applyBorder="1" applyAlignment="1">
      <alignment horizontal="center" vertical="center"/>
      <protection/>
    </xf>
    <xf numFmtId="0" fontId="41" fillId="0" borderId="81" xfId="60" applyFont="1" applyFill="1" applyBorder="1" applyAlignment="1">
      <alignment vertical="center"/>
      <protection/>
    </xf>
    <xf numFmtId="0" fontId="41" fillId="0" borderId="86" xfId="60" applyFont="1" applyFill="1" applyBorder="1" applyAlignment="1">
      <alignment vertical="center"/>
      <protection/>
    </xf>
    <xf numFmtId="0" fontId="3" fillId="0" borderId="72" xfId="60" applyFont="1" applyFill="1" applyBorder="1" applyAlignment="1">
      <alignment vertical="center"/>
      <protection/>
    </xf>
    <xf numFmtId="0" fontId="3" fillId="0" borderId="69" xfId="60" applyFont="1" applyFill="1" applyBorder="1" applyAlignment="1">
      <alignment vertical="center"/>
      <protection/>
    </xf>
    <xf numFmtId="0" fontId="3" fillId="0" borderId="69" xfId="60" applyFont="1" applyFill="1" applyBorder="1" applyAlignment="1">
      <alignment horizontal="center" vertical="center"/>
      <protection/>
    </xf>
    <xf numFmtId="0" fontId="41" fillId="0" borderId="87" xfId="60" applyFont="1" applyFill="1" applyBorder="1" applyAlignment="1">
      <alignment vertical="center"/>
      <protection/>
    </xf>
    <xf numFmtId="0" fontId="41" fillId="0" borderId="88" xfId="60" applyFont="1" applyFill="1" applyBorder="1" applyAlignment="1">
      <alignment vertical="center"/>
      <protection/>
    </xf>
    <xf numFmtId="0" fontId="41" fillId="0" borderId="80" xfId="60" applyFont="1" applyFill="1" applyBorder="1" applyAlignment="1">
      <alignment vertical="center"/>
      <protection/>
    </xf>
    <xf numFmtId="0" fontId="41" fillId="0" borderId="14" xfId="60" applyFont="1" applyFill="1" applyBorder="1" applyAlignment="1">
      <alignment vertical="center"/>
      <protection/>
    </xf>
    <xf numFmtId="0" fontId="3" fillId="0" borderId="89" xfId="60" applyFont="1" applyFill="1" applyBorder="1" applyAlignment="1">
      <alignment vertical="center"/>
      <protection/>
    </xf>
    <xf numFmtId="0" fontId="3" fillId="0" borderId="89" xfId="60" applyFont="1" applyFill="1" applyBorder="1" applyAlignment="1">
      <alignment horizontal="center" vertical="center"/>
      <protection/>
    </xf>
    <xf numFmtId="0" fontId="3" fillId="0" borderId="90" xfId="60" applyFont="1" applyFill="1" applyBorder="1" applyAlignment="1">
      <alignment vertical="center"/>
      <protection/>
    </xf>
    <xf numFmtId="0" fontId="3" fillId="0" borderId="69" xfId="60" applyFont="1" applyFill="1" applyBorder="1" applyAlignment="1">
      <alignment vertical="center" wrapText="1"/>
      <protection/>
    </xf>
    <xf numFmtId="0" fontId="3" fillId="0" borderId="69" xfId="60" applyFont="1" applyFill="1" applyBorder="1" applyAlignment="1">
      <alignment horizontal="center" vertical="center" wrapText="1"/>
      <protection/>
    </xf>
    <xf numFmtId="0" fontId="3" fillId="0" borderId="72" xfId="60" applyFont="1" applyFill="1" applyBorder="1" applyAlignment="1">
      <alignment vertical="center" wrapText="1"/>
      <protection/>
    </xf>
    <xf numFmtId="0" fontId="5" fillId="0" borderId="74" xfId="60" applyFont="1" applyFill="1" applyBorder="1" applyAlignment="1">
      <alignment horizontal="center" vertical="center"/>
      <protection/>
    </xf>
    <xf numFmtId="0" fontId="3" fillId="0" borderId="72" xfId="60" applyFont="1" applyFill="1" applyBorder="1" applyAlignment="1">
      <alignment horizontal="center" vertical="center"/>
      <protection/>
    </xf>
    <xf numFmtId="0" fontId="17" fillId="0" borderId="42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textRotation="255" shrinkToFit="1"/>
    </xf>
    <xf numFmtId="0" fontId="17" fillId="0" borderId="92" xfId="0" applyFont="1" applyBorder="1" applyAlignment="1">
      <alignment horizontal="center" vertical="center" textRotation="255" shrinkToFit="1"/>
    </xf>
    <xf numFmtId="0" fontId="17" fillId="0" borderId="93" xfId="0" applyFont="1" applyBorder="1" applyAlignment="1">
      <alignment horizontal="center" vertical="center" textRotation="255" shrinkToFit="1"/>
    </xf>
    <xf numFmtId="0" fontId="17" fillId="0" borderId="94" xfId="0" applyFont="1" applyBorder="1" applyAlignment="1">
      <alignment horizontal="center" vertical="center" textRotation="255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92" xfId="0" applyFont="1" applyBorder="1" applyAlignment="1">
      <alignment horizontal="center" vertical="center" shrinkToFit="1"/>
    </xf>
    <xf numFmtId="0" fontId="9" fillId="41" borderId="0" xfId="0" applyFont="1" applyFill="1" applyAlignment="1">
      <alignment horizontal="center" vertical="center"/>
    </xf>
    <xf numFmtId="0" fontId="17" fillId="0" borderId="97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0" fontId="38" fillId="0" borderId="58" xfId="60" applyFont="1" applyFill="1" applyBorder="1" applyAlignment="1">
      <alignment horizontal="center" vertical="center" wrapText="1"/>
      <protection/>
    </xf>
    <xf numFmtId="0" fontId="38" fillId="0" borderId="59" xfId="60" applyFont="1" applyFill="1" applyBorder="1" applyAlignment="1">
      <alignment horizontal="center" vertical="center" wrapText="1"/>
      <protection/>
    </xf>
    <xf numFmtId="0" fontId="38" fillId="0" borderId="60" xfId="60" applyFont="1" applyFill="1" applyBorder="1" applyAlignment="1">
      <alignment horizontal="center" vertical="center" wrapText="1"/>
      <protection/>
    </xf>
    <xf numFmtId="0" fontId="39" fillId="43" borderId="0" xfId="0" applyFont="1" applyFill="1" applyAlignment="1">
      <alignment horizontal="center" vertical="center"/>
    </xf>
    <xf numFmtId="0" fontId="28" fillId="0" borderId="68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9" fillId="44" borderId="0" xfId="0" applyFont="1" applyFill="1" applyAlignment="1">
      <alignment horizontal="center" vertical="center"/>
    </xf>
    <xf numFmtId="0" fontId="13" fillId="0" borderId="57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40" borderId="68" xfId="0" applyFont="1" applyFill="1" applyBorder="1" applyAlignment="1">
      <alignment horizontal="center" vertical="center" shrinkToFit="1"/>
    </xf>
    <xf numFmtId="0" fontId="13" fillId="40" borderId="100" xfId="0" applyFont="1" applyFill="1" applyBorder="1" applyAlignment="1">
      <alignment horizontal="center" vertical="center" shrinkToFit="1"/>
    </xf>
    <xf numFmtId="0" fontId="13" fillId="40" borderId="101" xfId="0" applyFont="1" applyFill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45" borderId="68" xfId="0" applyFont="1" applyFill="1" applyBorder="1" applyAlignment="1">
      <alignment horizontal="center" vertical="center" shrinkToFit="1"/>
    </xf>
    <xf numFmtId="0" fontId="13" fillId="45" borderId="100" xfId="0" applyFont="1" applyFill="1" applyBorder="1" applyAlignment="1">
      <alignment horizontal="center" vertical="center" shrinkToFit="1"/>
    </xf>
    <xf numFmtId="0" fontId="13" fillId="45" borderId="101" xfId="0" applyFont="1" applyFill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 shrinkToFit="1"/>
    </xf>
    <xf numFmtId="0" fontId="13" fillId="33" borderId="100" xfId="0" applyFont="1" applyFill="1" applyBorder="1" applyAlignment="1">
      <alignment horizontal="center" vertical="center" shrinkToFit="1"/>
    </xf>
    <xf numFmtId="0" fontId="13" fillId="33" borderId="101" xfId="0" applyFont="1" applyFill="1" applyBorder="1" applyAlignment="1">
      <alignment horizontal="center" vertical="center" shrinkToFit="1"/>
    </xf>
    <xf numFmtId="0" fontId="12" fillId="0" borderId="103" xfId="60" applyFont="1" applyFill="1" applyBorder="1" applyAlignment="1">
      <alignment horizontal="center" vertical="center" shrinkToFit="1"/>
      <protection/>
    </xf>
    <xf numFmtId="0" fontId="12" fillId="0" borderId="104" xfId="60" applyFont="1" applyFill="1" applyBorder="1" applyAlignment="1">
      <alignment horizontal="center" vertical="center" shrinkToFit="1"/>
      <protection/>
    </xf>
    <xf numFmtId="0" fontId="12" fillId="0" borderId="105" xfId="60" applyFont="1" applyFill="1" applyBorder="1" applyAlignment="1">
      <alignment horizontal="center" vertical="center" shrinkToFit="1"/>
      <protection/>
    </xf>
    <xf numFmtId="0" fontId="5" fillId="0" borderId="106" xfId="60" applyFont="1" applyFill="1" applyBorder="1" applyAlignment="1">
      <alignment horizontal="center" vertical="center" wrapText="1"/>
      <protection/>
    </xf>
    <xf numFmtId="0" fontId="5" fillId="0" borderId="107" xfId="60" applyFont="1" applyFill="1" applyBorder="1" applyAlignment="1">
      <alignment horizontal="center" vertical="center" wrapText="1"/>
      <protection/>
    </xf>
    <xf numFmtId="0" fontId="5" fillId="0" borderId="108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shrinkToFit="1"/>
    </xf>
    <xf numFmtId="0" fontId="13" fillId="46" borderId="109" xfId="0" applyFont="1" applyFill="1" applyBorder="1" applyAlignment="1">
      <alignment horizontal="center" vertical="center" shrinkToFit="1"/>
    </xf>
    <xf numFmtId="0" fontId="13" fillId="46" borderId="100" xfId="0" applyFont="1" applyFill="1" applyBorder="1" applyAlignment="1">
      <alignment horizontal="center" vertical="center" shrinkToFit="1"/>
    </xf>
    <xf numFmtId="0" fontId="13" fillId="46" borderId="101" xfId="0" applyFont="1" applyFill="1" applyBorder="1" applyAlignment="1">
      <alignment horizontal="center" vertical="center" shrinkToFit="1"/>
    </xf>
    <xf numFmtId="0" fontId="28" fillId="0" borderId="57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shrinkToFit="1"/>
    </xf>
    <xf numFmtId="0" fontId="31" fillId="0" borderId="106" xfId="60" applyFont="1" applyFill="1" applyBorder="1" applyAlignment="1">
      <alignment horizontal="center" vertical="center" wrapText="1"/>
      <protection/>
    </xf>
    <xf numFmtId="0" fontId="31" fillId="0" borderId="107" xfId="60" applyFont="1" applyFill="1" applyBorder="1" applyAlignment="1">
      <alignment horizontal="center" vertical="center" wrapText="1"/>
      <protection/>
    </xf>
    <xf numFmtId="0" fontId="31" fillId="0" borderId="108" xfId="60" applyFont="1" applyFill="1" applyBorder="1" applyAlignment="1">
      <alignment horizontal="center" vertical="center" wrapText="1"/>
      <protection/>
    </xf>
    <xf numFmtId="0" fontId="28" fillId="0" borderId="48" xfId="0" applyFont="1" applyBorder="1" applyAlignment="1">
      <alignment horizontal="center" vertical="center" shrinkToFit="1"/>
    </xf>
    <xf numFmtId="0" fontId="40" fillId="42" borderId="0" xfId="0" applyFont="1" applyFill="1" applyAlignment="1">
      <alignment horizontal="center" vertical="center"/>
    </xf>
    <xf numFmtId="0" fontId="28" fillId="0" borderId="4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9" fontId="3" fillId="0" borderId="26" xfId="60" applyNumberFormat="1" applyFont="1" applyFill="1" applyBorder="1" applyAlignment="1">
      <alignment horizontal="right" vertical="center" shrinkToFit="1"/>
      <protection/>
    </xf>
    <xf numFmtId="49" fontId="3" fillId="0" borderId="0" xfId="60" applyNumberFormat="1" applyFont="1" applyFill="1" applyBorder="1" applyAlignment="1">
      <alignment horizontal="right" vertical="center" shrinkToFit="1"/>
      <protection/>
    </xf>
    <xf numFmtId="0" fontId="3" fillId="0" borderId="26" xfId="60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>
      <alignment horizontal="left" vertical="center" shrinkToFit="1"/>
      <protection/>
    </xf>
    <xf numFmtId="0" fontId="5" fillId="0" borderId="26" xfId="60" applyNumberFormat="1" applyFont="1" applyFill="1" applyBorder="1" applyAlignment="1">
      <alignment horizontal="center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12" fillId="0" borderId="26" xfId="60" applyFont="1" applyFill="1" applyBorder="1" applyAlignment="1">
      <alignment horizontal="center" vertical="center" shrinkToFit="1"/>
      <protection/>
    </xf>
    <xf numFmtId="0" fontId="8" fillId="0" borderId="26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horizontal="center" vertical="center" shrinkToFit="1"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10" xfId="60" applyNumberFormat="1" applyFont="1" applyFill="1" applyBorder="1" applyAlignment="1">
      <alignment horizontal="center" vertical="center"/>
      <protection/>
    </xf>
    <xf numFmtId="0" fontId="15" fillId="0" borderId="36" xfId="60" applyNumberFormat="1" applyFont="1" applyFill="1" applyBorder="1" applyAlignment="1">
      <alignment horizontal="center" vertical="center"/>
      <protection/>
    </xf>
    <xf numFmtId="0" fontId="14" fillId="0" borderId="14" xfId="60" applyFont="1" applyFill="1" applyBorder="1" applyAlignment="1">
      <alignment horizontal="center" vertical="center" shrinkToFit="1"/>
      <protection/>
    </xf>
    <xf numFmtId="0" fontId="14" fillId="0" borderId="28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15" fillId="0" borderId="14" xfId="60" applyNumberFormat="1" applyFont="1" applyFill="1" applyBorder="1" applyAlignment="1">
      <alignment horizontal="center" vertical="center"/>
      <protection/>
    </xf>
    <xf numFmtId="0" fontId="14" fillId="0" borderId="10" xfId="60" applyNumberFormat="1" applyFont="1" applyFill="1" applyBorder="1" applyAlignment="1">
      <alignment horizontal="center" vertical="center"/>
      <protection/>
    </xf>
    <xf numFmtId="0" fontId="14" fillId="0" borderId="36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8" fillId="0" borderId="10" xfId="60" applyNumberFormat="1" applyFont="1" applyFill="1" applyBorder="1" applyAlignment="1">
      <alignment horizontal="center" vertical="center"/>
      <protection/>
    </xf>
    <xf numFmtId="0" fontId="8" fillId="0" borderId="0" xfId="60" applyNumberFormat="1" applyFont="1" applyFill="1" applyBorder="1" applyAlignment="1">
      <alignment horizontal="center" vertical="center"/>
      <protection/>
    </xf>
    <xf numFmtId="0" fontId="15" fillId="0" borderId="36" xfId="60" applyFont="1" applyFill="1" applyBorder="1" applyAlignment="1">
      <alignment horizontal="center" vertical="center" shrinkToFit="1"/>
      <protection/>
    </xf>
    <xf numFmtId="0" fontId="42" fillId="0" borderId="0" xfId="0" applyFont="1" applyAlignment="1">
      <alignment horizontal="left" vertical="center" shrinkToFit="1"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69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horizontal="center" vertical="center" shrinkToFit="1"/>
      <protection/>
    </xf>
    <xf numFmtId="0" fontId="17" fillId="0" borderId="0" xfId="0" applyFont="1" applyAlignment="1">
      <alignment horizontal="left" vertical="center" shrinkToFit="1"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left" vertical="center" shrinkToFit="1"/>
    </xf>
    <xf numFmtId="0" fontId="8" fillId="0" borderId="11" xfId="60" applyNumberFormat="1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/>
    <dxf>
      <font>
        <color rgb="FFFFFFFF"/>
      </font>
      <fill>
        <patternFill patternType="solid">
          <bgColor rgb="FFFFFFFF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zoomScale="205" zoomScaleNormal="205" zoomScalePageLayoutView="0" workbookViewId="0" topLeftCell="A29">
      <selection activeCell="C49" sqref="C49"/>
    </sheetView>
  </sheetViews>
  <sheetFormatPr defaultColWidth="9.00390625" defaultRowHeight="13.5"/>
  <cols>
    <col min="2" max="2" width="6.125" style="137" customWidth="1"/>
    <col min="3" max="3" width="22.375" style="137" customWidth="1"/>
    <col min="4" max="4" width="1.625" style="137" customWidth="1"/>
    <col min="5" max="5" width="7.625" style="138" customWidth="1"/>
    <col min="6" max="6" width="1.625" style="137" customWidth="1"/>
    <col min="7" max="7" width="6.125" style="244" customWidth="1"/>
    <col min="8" max="8" width="22.375" style="244" customWidth="1"/>
    <col min="9" max="9" width="1.625" style="5" customWidth="1"/>
    <col min="10" max="10" width="7.625" style="3" customWidth="1"/>
    <col min="11" max="11" width="1.625" style="5" customWidth="1"/>
  </cols>
  <sheetData>
    <row r="1" spans="2:11" ht="17.25">
      <c r="B1" s="127"/>
      <c r="C1" s="127"/>
      <c r="D1" s="128"/>
      <c r="E1" s="128"/>
      <c r="F1" s="128"/>
      <c r="G1" s="243"/>
      <c r="H1" s="243"/>
      <c r="I1" s="1"/>
      <c r="J1" s="2"/>
      <c r="K1" s="1"/>
    </row>
    <row r="2" spans="2:11" ht="17.25">
      <c r="B2" s="127" t="s">
        <v>42</v>
      </c>
      <c r="C2" s="127"/>
      <c r="D2" s="128"/>
      <c r="E2" s="128"/>
      <c r="F2" s="128"/>
      <c r="I2" s="1"/>
      <c r="K2" s="1"/>
    </row>
    <row r="3" spans="2:11" ht="17.25">
      <c r="B3" s="129"/>
      <c r="C3" s="129"/>
      <c r="D3" s="128"/>
      <c r="E3" s="128"/>
      <c r="F3" s="128"/>
      <c r="I3" s="1"/>
      <c r="K3" s="1"/>
    </row>
    <row r="4" spans="1:6" ht="21">
      <c r="A4" t="s">
        <v>23</v>
      </c>
      <c r="B4" s="130" t="s">
        <v>0</v>
      </c>
      <c r="C4" s="130" t="s">
        <v>1</v>
      </c>
      <c r="D4" s="139"/>
      <c r="E4" s="140" t="s">
        <v>2</v>
      </c>
      <c r="F4" s="141"/>
    </row>
    <row r="5" spans="1:6" ht="13.5">
      <c r="A5">
        <v>1</v>
      </c>
      <c r="B5" s="131" t="s">
        <v>3</v>
      </c>
      <c r="C5" s="132" t="s">
        <v>91</v>
      </c>
      <c r="D5" s="139" t="s">
        <v>9</v>
      </c>
      <c r="E5" s="140" t="s">
        <v>108</v>
      </c>
      <c r="F5" s="141" t="s">
        <v>10</v>
      </c>
    </row>
    <row r="6" spans="1:6" ht="13.5">
      <c r="A6">
        <v>2</v>
      </c>
      <c r="B6" s="133"/>
      <c r="C6" s="148"/>
      <c r="D6" s="142"/>
      <c r="E6" s="143"/>
      <c r="F6" s="144"/>
    </row>
    <row r="7" spans="1:6" ht="13.5">
      <c r="A7">
        <v>3</v>
      </c>
      <c r="B7" s="133"/>
      <c r="C7" s="148"/>
      <c r="D7" s="142"/>
      <c r="E7" s="143"/>
      <c r="F7" s="144"/>
    </row>
    <row r="8" spans="1:6" ht="13.5">
      <c r="A8">
        <v>4</v>
      </c>
      <c r="B8" s="133"/>
      <c r="C8" s="148"/>
      <c r="D8" s="142"/>
      <c r="E8" s="143"/>
      <c r="F8" s="144"/>
    </row>
    <row r="9" spans="1:7" ht="13.5">
      <c r="A9">
        <v>5</v>
      </c>
      <c r="B9" s="133"/>
      <c r="C9" s="148"/>
      <c r="D9" s="142"/>
      <c r="E9" s="143"/>
      <c r="F9" s="144"/>
      <c r="G9" s="244" t="s">
        <v>202</v>
      </c>
    </row>
    <row r="10" spans="1:6" ht="13.5">
      <c r="A10">
        <v>6</v>
      </c>
      <c r="B10" s="133"/>
      <c r="C10" s="148"/>
      <c r="D10" s="142"/>
      <c r="E10" s="143"/>
      <c r="F10" s="144"/>
    </row>
    <row r="11" spans="1:6" ht="13.5">
      <c r="A11">
        <v>7</v>
      </c>
      <c r="B11" s="133"/>
      <c r="C11" s="148"/>
      <c r="D11" s="142"/>
      <c r="E11" s="143"/>
      <c r="F11" s="144"/>
    </row>
    <row r="12" spans="1:6" ht="13.5">
      <c r="A12">
        <v>8</v>
      </c>
      <c r="B12" s="134"/>
      <c r="C12" s="149"/>
      <c r="D12" s="145"/>
      <c r="E12" s="146"/>
      <c r="F12" s="147"/>
    </row>
    <row r="13" spans="1:6" ht="13.5">
      <c r="A13">
        <v>9</v>
      </c>
      <c r="B13" s="134"/>
      <c r="C13" s="149"/>
      <c r="D13" s="145"/>
      <c r="E13" s="146"/>
      <c r="F13" s="147"/>
    </row>
    <row r="14" spans="1:6" ht="13.5">
      <c r="A14">
        <v>10</v>
      </c>
      <c r="B14" s="134"/>
      <c r="C14" s="149"/>
      <c r="D14" s="145"/>
      <c r="E14" s="146"/>
      <c r="F14" s="147"/>
    </row>
    <row r="15" spans="1:6" ht="13.5">
      <c r="A15">
        <v>11</v>
      </c>
      <c r="B15" s="134"/>
      <c r="C15" s="149"/>
      <c r="D15" s="145"/>
      <c r="E15" s="146"/>
      <c r="F15" s="147"/>
    </row>
    <row r="16" spans="1:8" ht="13.5">
      <c r="A16">
        <v>12</v>
      </c>
      <c r="B16" s="134"/>
      <c r="C16" s="149"/>
      <c r="D16" s="145"/>
      <c r="E16" s="146"/>
      <c r="F16" s="147"/>
      <c r="H16" s="244" t="s">
        <v>203</v>
      </c>
    </row>
    <row r="17" spans="1:6" ht="13.5">
      <c r="A17">
        <v>13</v>
      </c>
      <c r="B17" s="134"/>
      <c r="C17" s="149"/>
      <c r="D17" s="145"/>
      <c r="E17" s="146"/>
      <c r="F17" s="147"/>
    </row>
    <row r="18" spans="1:6" ht="13.5">
      <c r="A18">
        <v>14</v>
      </c>
      <c r="B18" s="134"/>
      <c r="C18" s="149"/>
      <c r="D18" s="145"/>
      <c r="E18" s="146"/>
      <c r="F18" s="147"/>
    </row>
    <row r="19" spans="1:6" ht="13.5">
      <c r="A19">
        <v>15</v>
      </c>
      <c r="B19" s="134"/>
      <c r="C19" s="149"/>
      <c r="D19" s="145"/>
      <c r="E19" s="146"/>
      <c r="F19" s="147"/>
    </row>
    <row r="20" spans="1:6" ht="13.5">
      <c r="A20">
        <v>16</v>
      </c>
      <c r="B20" s="135"/>
      <c r="C20" s="150"/>
      <c r="D20" s="151"/>
      <c r="E20" s="152"/>
      <c r="F20" s="153"/>
    </row>
    <row r="21" spans="1:6" ht="13.5">
      <c r="A21">
        <v>17</v>
      </c>
      <c r="B21" s="135"/>
      <c r="C21" s="150"/>
      <c r="D21" s="151"/>
      <c r="E21" s="152"/>
      <c r="F21" s="153"/>
    </row>
    <row r="22" spans="1:7" ht="13.5">
      <c r="A22">
        <v>18</v>
      </c>
      <c r="B22" s="135"/>
      <c r="C22" s="150"/>
      <c r="D22" s="151"/>
      <c r="E22" s="152"/>
      <c r="F22" s="153"/>
      <c r="G22" s="244" t="s">
        <v>202</v>
      </c>
    </row>
    <row r="23" spans="1:6" ht="13.5">
      <c r="A23">
        <v>19</v>
      </c>
      <c r="B23" s="135"/>
      <c r="C23" s="150"/>
      <c r="D23" s="151"/>
      <c r="E23" s="152"/>
      <c r="F23" s="153"/>
    </row>
    <row r="24" spans="1:6" ht="13.5">
      <c r="A24">
        <v>20</v>
      </c>
      <c r="B24" s="135"/>
      <c r="C24" s="150"/>
      <c r="D24" s="151"/>
      <c r="E24" s="152"/>
      <c r="F24" s="153"/>
    </row>
    <row r="25" spans="1:6" ht="13.5">
      <c r="A25">
        <v>21</v>
      </c>
      <c r="B25" s="136"/>
      <c r="C25" s="154"/>
      <c r="D25" s="155"/>
      <c r="E25" s="156"/>
      <c r="F25" s="157"/>
    </row>
    <row r="26" spans="1:6" ht="13.5">
      <c r="A26">
        <v>22</v>
      </c>
      <c r="B26" s="136"/>
      <c r="C26" s="154"/>
      <c r="D26" s="155"/>
      <c r="E26" s="156"/>
      <c r="F26" s="157"/>
    </row>
    <row r="27" spans="1:6" ht="13.5">
      <c r="A27">
        <v>23</v>
      </c>
      <c r="B27" s="136"/>
      <c r="C27" s="154"/>
      <c r="D27" s="155"/>
      <c r="E27" s="156"/>
      <c r="F27" s="157"/>
    </row>
    <row r="28" spans="1:6" ht="13.5">
      <c r="A28">
        <v>24</v>
      </c>
      <c r="B28" s="136"/>
      <c r="C28" s="154"/>
      <c r="D28" s="155"/>
      <c r="E28" s="156"/>
      <c r="F28" s="157"/>
    </row>
    <row r="29" spans="1:11" ht="14.25">
      <c r="A29">
        <v>25</v>
      </c>
      <c r="B29" s="162"/>
      <c r="C29" s="158"/>
      <c r="D29" s="159"/>
      <c r="E29" s="160"/>
      <c r="F29" s="161"/>
      <c r="G29" s="245"/>
      <c r="H29" s="246"/>
      <c r="I29" s="4"/>
      <c r="J29" s="4"/>
      <c r="K29" s="4"/>
    </row>
    <row r="30" spans="1:10" ht="14.25">
      <c r="A30">
        <v>26</v>
      </c>
      <c r="B30" s="162"/>
      <c r="C30" s="158"/>
      <c r="D30" s="159"/>
      <c r="E30" s="160"/>
      <c r="F30" s="161"/>
      <c r="G30" s="245"/>
      <c r="H30" s="245"/>
      <c r="J30" s="4"/>
    </row>
    <row r="31" spans="1:10" ht="14.25">
      <c r="A31">
        <v>27</v>
      </c>
      <c r="B31" s="162"/>
      <c r="C31" s="158"/>
      <c r="D31" s="159"/>
      <c r="E31" s="160"/>
      <c r="F31" s="161"/>
      <c r="G31" s="245"/>
      <c r="H31" s="245"/>
      <c r="J31" s="4"/>
    </row>
    <row r="32" spans="1:10" ht="14.25">
      <c r="A32">
        <v>28</v>
      </c>
      <c r="B32" s="162"/>
      <c r="C32" s="158"/>
      <c r="D32" s="159"/>
      <c r="E32" s="160"/>
      <c r="F32" s="161"/>
      <c r="G32" s="245"/>
      <c r="H32" s="244" t="s">
        <v>104</v>
      </c>
      <c r="J32" s="4"/>
    </row>
    <row r="33" spans="1:10" ht="14.25">
      <c r="A33">
        <v>29</v>
      </c>
      <c r="B33" s="162"/>
      <c r="C33" s="158"/>
      <c r="D33" s="159"/>
      <c r="E33" s="160"/>
      <c r="F33" s="161"/>
      <c r="G33" s="245" t="s">
        <v>202</v>
      </c>
      <c r="H33" s="245"/>
      <c r="J33" s="4"/>
    </row>
    <row r="34" spans="1:6" ht="13.5">
      <c r="A34">
        <v>30</v>
      </c>
      <c r="B34" s="162"/>
      <c r="C34" s="158"/>
      <c r="D34" s="159"/>
      <c r="E34" s="160"/>
      <c r="F34" s="161"/>
    </row>
    <row r="35" spans="1:6" ht="13.5">
      <c r="A35">
        <v>31</v>
      </c>
      <c r="B35" s="163"/>
      <c r="C35" s="164"/>
      <c r="D35" s="165"/>
      <c r="E35" s="166"/>
      <c r="F35" s="167"/>
    </row>
    <row r="36" spans="1:6" ht="13.5">
      <c r="A36">
        <v>32</v>
      </c>
      <c r="B36" s="163"/>
      <c r="C36" s="164"/>
      <c r="D36" s="165"/>
      <c r="E36" s="166"/>
      <c r="F36" s="167"/>
    </row>
    <row r="37" spans="1:8" ht="13.5">
      <c r="A37">
        <v>33</v>
      </c>
      <c r="B37" s="163"/>
      <c r="C37" s="164"/>
      <c r="D37" s="165"/>
      <c r="E37" s="166"/>
      <c r="F37" s="167"/>
      <c r="H37" s="244" t="s">
        <v>203</v>
      </c>
    </row>
    <row r="38" spans="1:6" ht="13.5">
      <c r="A38">
        <v>34</v>
      </c>
      <c r="B38" s="163"/>
      <c r="C38" s="164"/>
      <c r="D38" s="165"/>
      <c r="E38" s="166"/>
      <c r="F38" s="167"/>
    </row>
    <row r="39" spans="1:7" ht="13.5">
      <c r="A39">
        <v>35</v>
      </c>
      <c r="B39" s="163"/>
      <c r="C39" s="164"/>
      <c r="D39" s="165"/>
      <c r="E39" s="166"/>
      <c r="F39" s="167"/>
      <c r="G39" s="244" t="s">
        <v>202</v>
      </c>
    </row>
    <row r="40" spans="1:6" ht="13.5">
      <c r="A40">
        <v>36</v>
      </c>
      <c r="B40" s="172"/>
      <c r="C40" s="171"/>
      <c r="D40" s="168"/>
      <c r="E40" s="169"/>
      <c r="F40" s="170"/>
    </row>
    <row r="41" spans="1:6" ht="13.5">
      <c r="A41">
        <v>37</v>
      </c>
      <c r="B41" s="172"/>
      <c r="C41" s="171"/>
      <c r="D41" s="168"/>
      <c r="E41" s="169"/>
      <c r="F41" s="170"/>
    </row>
    <row r="42" spans="1:6" ht="13.5">
      <c r="A42">
        <v>38</v>
      </c>
      <c r="B42" s="172"/>
      <c r="C42" s="171"/>
      <c r="D42" s="168"/>
      <c r="E42" s="169"/>
      <c r="F42" s="170"/>
    </row>
    <row r="43" spans="1:6" ht="13.5">
      <c r="A43">
        <v>39</v>
      </c>
      <c r="B43" s="172"/>
      <c r="C43" s="171"/>
      <c r="D43" s="168"/>
      <c r="E43" s="169"/>
      <c r="F43" s="170"/>
    </row>
    <row r="44" spans="1:6" ht="13.5">
      <c r="A44">
        <v>40</v>
      </c>
      <c r="B44" s="173"/>
      <c r="C44" s="174"/>
      <c r="D44" s="175"/>
      <c r="E44" s="176"/>
      <c r="F44" s="177"/>
    </row>
    <row r="45" spans="1:6" ht="13.5">
      <c r="A45">
        <v>41</v>
      </c>
      <c r="B45" s="173"/>
      <c r="C45" s="174"/>
      <c r="D45" s="175"/>
      <c r="E45" s="176"/>
      <c r="F45" s="177"/>
    </row>
    <row r="46" spans="1:8" ht="13.5">
      <c r="A46">
        <v>42</v>
      </c>
      <c r="B46" s="173"/>
      <c r="C46" s="174"/>
      <c r="D46" s="175"/>
      <c r="E46" s="176"/>
      <c r="F46" s="177"/>
      <c r="H46" s="244" t="s">
        <v>103</v>
      </c>
    </row>
    <row r="47" spans="1:6" ht="13.5">
      <c r="A47">
        <v>43</v>
      </c>
      <c r="B47" s="173"/>
      <c r="C47" s="174"/>
      <c r="D47" s="175"/>
      <c r="E47" s="176"/>
      <c r="F47" s="177"/>
    </row>
    <row r="48" spans="1:7" ht="13.5">
      <c r="A48">
        <v>44</v>
      </c>
      <c r="B48" s="173"/>
      <c r="C48" s="174"/>
      <c r="D48" s="175"/>
      <c r="E48" s="176"/>
      <c r="F48" s="177"/>
      <c r="G48" s="244" t="s">
        <v>202</v>
      </c>
    </row>
    <row r="49" spans="1:6" ht="13.5">
      <c r="A49">
        <v>45</v>
      </c>
      <c r="B49" s="173"/>
      <c r="C49" s="174"/>
      <c r="D49" s="175"/>
      <c r="E49" s="176"/>
      <c r="F49" s="177"/>
    </row>
    <row r="50" spans="1:6" ht="13.5">
      <c r="A50">
        <v>46</v>
      </c>
      <c r="B50" s="173"/>
      <c r="C50" s="174"/>
      <c r="D50" s="175"/>
      <c r="E50" s="176"/>
      <c r="F50" s="177"/>
    </row>
    <row r="51" spans="1:6" ht="13.5">
      <c r="A51">
        <v>47</v>
      </c>
      <c r="B51" s="173"/>
      <c r="C51" s="174"/>
      <c r="D51" s="175"/>
      <c r="E51" s="176"/>
      <c r="F51" s="177"/>
    </row>
    <row r="52" spans="1:6" ht="13.5">
      <c r="A52">
        <v>48</v>
      </c>
      <c r="B52" s="178"/>
      <c r="C52" s="179" t="s">
        <v>90</v>
      </c>
      <c r="D52" s="180" t="s">
        <v>9</v>
      </c>
      <c r="E52" s="181" t="s">
        <v>129</v>
      </c>
      <c r="F52" s="182" t="s">
        <v>10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13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00390625" defaultRowHeight="13.5"/>
  <cols>
    <col min="1" max="24" width="5.625" style="6" customWidth="1"/>
  </cols>
  <sheetData>
    <row r="1" spans="1:24" ht="45.75" customHeight="1">
      <c r="A1" s="358" t="s">
        <v>38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</row>
    <row r="2" ht="5.25" customHeight="1" thickBot="1"/>
    <row r="3" spans="1:24" ht="39" customHeight="1" thickTop="1">
      <c r="A3" s="345" t="s">
        <v>25</v>
      </c>
      <c r="B3" s="347" t="s">
        <v>58</v>
      </c>
      <c r="C3" s="344" t="s">
        <v>3</v>
      </c>
      <c r="D3" s="344"/>
      <c r="E3" s="344" t="s">
        <v>5</v>
      </c>
      <c r="F3" s="344"/>
      <c r="G3" s="344" t="s">
        <v>7</v>
      </c>
      <c r="H3" s="344"/>
      <c r="I3" s="344" t="s">
        <v>18</v>
      </c>
      <c r="J3" s="344"/>
      <c r="K3" s="344" t="s">
        <v>14</v>
      </c>
      <c r="L3" s="344"/>
      <c r="M3" s="344" t="s">
        <v>4</v>
      </c>
      <c r="N3" s="344"/>
      <c r="O3" s="344" t="s">
        <v>6</v>
      </c>
      <c r="P3" s="344"/>
      <c r="Q3" s="344" t="s">
        <v>11</v>
      </c>
      <c r="R3" s="344"/>
      <c r="S3" s="344" t="s">
        <v>13</v>
      </c>
      <c r="T3" s="344"/>
      <c r="U3" s="344" t="s">
        <v>72</v>
      </c>
      <c r="V3" s="344"/>
      <c r="W3" s="344" t="s">
        <v>19</v>
      </c>
      <c r="X3" s="349"/>
    </row>
    <row r="4" spans="1:24" ht="39" customHeight="1" thickBot="1">
      <c r="A4" s="346"/>
      <c r="B4" s="348"/>
      <c r="C4" s="350">
        <v>1</v>
      </c>
      <c r="D4" s="350"/>
      <c r="E4" s="350">
        <v>5</v>
      </c>
      <c r="F4" s="350"/>
      <c r="G4" s="350">
        <v>8</v>
      </c>
      <c r="H4" s="350"/>
      <c r="I4" s="350">
        <v>4</v>
      </c>
      <c r="J4" s="350"/>
      <c r="K4" s="350">
        <v>4</v>
      </c>
      <c r="L4" s="350"/>
      <c r="M4" s="350">
        <v>5</v>
      </c>
      <c r="N4" s="350"/>
      <c r="O4" s="350">
        <v>4</v>
      </c>
      <c r="P4" s="350"/>
      <c r="Q4" s="350">
        <v>4</v>
      </c>
      <c r="R4" s="350"/>
      <c r="S4" s="350">
        <v>7</v>
      </c>
      <c r="T4" s="350"/>
      <c r="U4" s="350">
        <v>1</v>
      </c>
      <c r="V4" s="350"/>
      <c r="W4" s="350">
        <f>SUM(C4:V4)</f>
        <v>43</v>
      </c>
      <c r="X4" s="356"/>
    </row>
    <row r="5" spans="1:24" ht="39" customHeight="1" thickTop="1">
      <c r="A5" s="351" t="s">
        <v>59</v>
      </c>
      <c r="B5" s="119" t="s">
        <v>60</v>
      </c>
      <c r="C5" s="353"/>
      <c r="D5" s="119"/>
      <c r="E5" s="353">
        <v>2</v>
      </c>
      <c r="F5" s="119"/>
      <c r="G5" s="353">
        <v>2</v>
      </c>
      <c r="H5" s="119">
        <v>1</v>
      </c>
      <c r="I5" s="353">
        <v>1</v>
      </c>
      <c r="J5" s="119"/>
      <c r="K5" s="353">
        <v>1</v>
      </c>
      <c r="L5" s="119"/>
      <c r="M5" s="353">
        <v>1</v>
      </c>
      <c r="N5" s="119"/>
      <c r="O5" s="353">
        <v>1</v>
      </c>
      <c r="P5" s="119"/>
      <c r="Q5" s="353">
        <v>1</v>
      </c>
      <c r="R5" s="119"/>
      <c r="S5" s="353">
        <v>2</v>
      </c>
      <c r="T5" s="119"/>
      <c r="U5" s="353"/>
      <c r="V5" s="119"/>
      <c r="W5" s="353">
        <f>C5+E5+G5+I5+K5+M5+O5+Q5+S5+U5</f>
        <v>11</v>
      </c>
      <c r="X5" s="120">
        <f>D5+F5+H5+J5+L5+N5+P5+R5+T5+V5</f>
        <v>1</v>
      </c>
    </row>
    <row r="6" spans="1:24" ht="39" customHeight="1" thickBot="1">
      <c r="A6" s="352"/>
      <c r="B6" s="121" t="s">
        <v>61</v>
      </c>
      <c r="C6" s="354"/>
      <c r="D6" s="121"/>
      <c r="E6" s="354"/>
      <c r="F6" s="121"/>
      <c r="G6" s="354"/>
      <c r="H6" s="121">
        <v>1</v>
      </c>
      <c r="I6" s="354"/>
      <c r="J6" s="121"/>
      <c r="K6" s="354"/>
      <c r="L6" s="121"/>
      <c r="M6" s="354"/>
      <c r="N6" s="121"/>
      <c r="O6" s="354"/>
      <c r="P6" s="121"/>
      <c r="Q6" s="354"/>
      <c r="R6" s="121"/>
      <c r="S6" s="354"/>
      <c r="T6" s="121"/>
      <c r="U6" s="354"/>
      <c r="V6" s="121"/>
      <c r="W6" s="354"/>
      <c r="X6" s="122">
        <f>D6+F6+H6+J6+L6+N6+P6+R6+T6+V6</f>
        <v>1</v>
      </c>
    </row>
    <row r="7" spans="1:24" ht="39" customHeight="1" thickTop="1">
      <c r="A7" s="357" t="s">
        <v>62</v>
      </c>
      <c r="B7" s="123" t="s">
        <v>63</v>
      </c>
      <c r="C7" s="355">
        <v>1</v>
      </c>
      <c r="D7" s="123"/>
      <c r="E7" s="355">
        <v>1</v>
      </c>
      <c r="F7" s="123"/>
      <c r="G7" s="355">
        <v>2</v>
      </c>
      <c r="H7" s="123">
        <v>1</v>
      </c>
      <c r="I7" s="355">
        <v>1</v>
      </c>
      <c r="J7" s="123"/>
      <c r="K7" s="355">
        <v>1</v>
      </c>
      <c r="L7" s="123"/>
      <c r="M7" s="355">
        <v>1</v>
      </c>
      <c r="N7" s="123"/>
      <c r="O7" s="355">
        <v>1</v>
      </c>
      <c r="P7" s="123"/>
      <c r="Q7" s="355">
        <v>1</v>
      </c>
      <c r="R7" s="123"/>
      <c r="S7" s="355">
        <v>2</v>
      </c>
      <c r="T7" s="123"/>
      <c r="U7" s="355"/>
      <c r="V7" s="123"/>
      <c r="W7" s="355">
        <f>C7+E7+G7+I7+K7+M7+O7+Q7+S7+U7</f>
        <v>11</v>
      </c>
      <c r="X7" s="124">
        <f aca="true" t="shared" si="0" ref="X7:X12">D7+F7+H7+J7+L7+N7+P7+R7+T7+V7</f>
        <v>1</v>
      </c>
    </row>
    <row r="8" spans="1:24" ht="39" customHeight="1" thickBot="1">
      <c r="A8" s="357"/>
      <c r="B8" s="125" t="s">
        <v>64</v>
      </c>
      <c r="C8" s="355"/>
      <c r="D8" s="125"/>
      <c r="E8" s="355"/>
      <c r="F8" s="125"/>
      <c r="G8" s="355"/>
      <c r="H8" s="125">
        <v>1</v>
      </c>
      <c r="I8" s="355"/>
      <c r="J8" s="125"/>
      <c r="K8" s="355"/>
      <c r="L8" s="125"/>
      <c r="M8" s="355"/>
      <c r="N8" s="125"/>
      <c r="O8" s="355"/>
      <c r="P8" s="125"/>
      <c r="Q8" s="355"/>
      <c r="R8" s="125"/>
      <c r="S8" s="355"/>
      <c r="T8" s="125"/>
      <c r="U8" s="355"/>
      <c r="V8" s="125"/>
      <c r="W8" s="355"/>
      <c r="X8" s="126">
        <f t="shared" si="0"/>
        <v>1</v>
      </c>
    </row>
    <row r="9" spans="1:24" ht="39" customHeight="1" thickTop="1">
      <c r="A9" s="351" t="s">
        <v>65</v>
      </c>
      <c r="B9" s="119" t="s">
        <v>66</v>
      </c>
      <c r="C9" s="353"/>
      <c r="D9" s="119"/>
      <c r="E9" s="353">
        <v>1</v>
      </c>
      <c r="F9" s="119"/>
      <c r="G9" s="353">
        <v>2</v>
      </c>
      <c r="H9" s="119">
        <v>1</v>
      </c>
      <c r="I9" s="353">
        <v>1</v>
      </c>
      <c r="J9" s="119"/>
      <c r="K9" s="353">
        <v>1</v>
      </c>
      <c r="L9" s="119"/>
      <c r="M9" s="353">
        <v>2</v>
      </c>
      <c r="N9" s="119"/>
      <c r="O9" s="353">
        <v>1</v>
      </c>
      <c r="P9" s="119"/>
      <c r="Q9" s="353">
        <v>1</v>
      </c>
      <c r="R9" s="119"/>
      <c r="S9" s="353">
        <v>1</v>
      </c>
      <c r="T9" s="119"/>
      <c r="U9" s="353">
        <v>1</v>
      </c>
      <c r="V9" s="119"/>
      <c r="W9" s="353">
        <f>C9+E9+G9+I9+K9+M9+O9+Q9+S9+U9</f>
        <v>11</v>
      </c>
      <c r="X9" s="120">
        <f t="shared" si="0"/>
        <v>1</v>
      </c>
    </row>
    <row r="10" spans="1:24" ht="39" customHeight="1" thickBot="1">
      <c r="A10" s="352"/>
      <c r="B10" s="121" t="s">
        <v>67</v>
      </c>
      <c r="C10" s="354"/>
      <c r="D10" s="121"/>
      <c r="E10" s="354"/>
      <c r="F10" s="121"/>
      <c r="G10" s="354"/>
      <c r="H10" s="121">
        <v>1</v>
      </c>
      <c r="I10" s="354"/>
      <c r="J10" s="121"/>
      <c r="K10" s="354"/>
      <c r="L10" s="121"/>
      <c r="M10" s="354"/>
      <c r="N10" s="121"/>
      <c r="O10" s="354"/>
      <c r="P10" s="121"/>
      <c r="Q10" s="354"/>
      <c r="R10" s="121"/>
      <c r="S10" s="354"/>
      <c r="T10" s="121"/>
      <c r="U10" s="354"/>
      <c r="V10" s="121"/>
      <c r="W10" s="354"/>
      <c r="X10" s="122">
        <f t="shared" si="0"/>
        <v>1</v>
      </c>
    </row>
    <row r="11" spans="1:24" ht="39" customHeight="1" thickTop="1">
      <c r="A11" s="357" t="s">
        <v>68</v>
      </c>
      <c r="B11" s="123" t="s">
        <v>69</v>
      </c>
      <c r="C11" s="355"/>
      <c r="D11" s="123"/>
      <c r="E11" s="355">
        <v>1</v>
      </c>
      <c r="F11" s="123"/>
      <c r="G11" s="355">
        <v>2</v>
      </c>
      <c r="H11" s="123">
        <v>1</v>
      </c>
      <c r="I11" s="355">
        <v>1</v>
      </c>
      <c r="J11" s="123"/>
      <c r="K11" s="355">
        <v>1</v>
      </c>
      <c r="L11" s="123"/>
      <c r="M11" s="355">
        <v>1</v>
      </c>
      <c r="N11" s="123"/>
      <c r="O11" s="355">
        <v>1</v>
      </c>
      <c r="P11" s="123"/>
      <c r="Q11" s="355">
        <v>1</v>
      </c>
      <c r="R11" s="123"/>
      <c r="S11" s="355">
        <v>2</v>
      </c>
      <c r="T11" s="123"/>
      <c r="U11" s="355"/>
      <c r="V11" s="123"/>
      <c r="W11" s="355">
        <f>C11+E11+G11+I11+K11+M11+O11+Q11+S11+U11</f>
        <v>10</v>
      </c>
      <c r="X11" s="124">
        <f t="shared" si="0"/>
        <v>1</v>
      </c>
    </row>
    <row r="12" spans="1:24" ht="39" customHeight="1" thickBot="1">
      <c r="A12" s="352"/>
      <c r="B12" s="121" t="s">
        <v>70</v>
      </c>
      <c r="C12" s="354"/>
      <c r="D12" s="121"/>
      <c r="E12" s="354"/>
      <c r="F12" s="121"/>
      <c r="G12" s="354"/>
      <c r="H12" s="121">
        <v>1</v>
      </c>
      <c r="I12" s="354"/>
      <c r="J12" s="121"/>
      <c r="K12" s="354"/>
      <c r="L12" s="121"/>
      <c r="M12" s="354"/>
      <c r="N12" s="121"/>
      <c r="O12" s="354"/>
      <c r="P12" s="121"/>
      <c r="Q12" s="354"/>
      <c r="R12" s="121"/>
      <c r="S12" s="354"/>
      <c r="T12" s="121"/>
      <c r="U12" s="354"/>
      <c r="V12" s="121"/>
      <c r="W12" s="354"/>
      <c r="X12" s="122">
        <f t="shared" si="0"/>
        <v>1</v>
      </c>
    </row>
    <row r="13" spans="1:24" ht="22.5" thickBot="1" thickTop="1">
      <c r="A13" s="360"/>
      <c r="B13" s="361"/>
      <c r="C13" s="354">
        <f>SUM(C5:C12)</f>
        <v>1</v>
      </c>
      <c r="D13" s="354"/>
      <c r="E13" s="354">
        <f>SUM(E5:E12)</f>
        <v>5</v>
      </c>
      <c r="F13" s="354"/>
      <c r="G13" s="354">
        <f>SUM(G5:G12)</f>
        <v>8</v>
      </c>
      <c r="H13" s="354"/>
      <c r="I13" s="354">
        <f>SUM(I5:I12)</f>
        <v>4</v>
      </c>
      <c r="J13" s="354"/>
      <c r="K13" s="354">
        <f>SUM(K5:K12)</f>
        <v>4</v>
      </c>
      <c r="L13" s="354"/>
      <c r="M13" s="354">
        <f>SUM(M5:M12)</f>
        <v>5</v>
      </c>
      <c r="N13" s="354"/>
      <c r="O13" s="354">
        <f>SUM(O5:O12)</f>
        <v>4</v>
      </c>
      <c r="P13" s="354"/>
      <c r="Q13" s="354">
        <f>SUM(Q5:Q12)</f>
        <v>4</v>
      </c>
      <c r="R13" s="354"/>
      <c r="S13" s="354">
        <f>SUM(S5:S12)</f>
        <v>7</v>
      </c>
      <c r="T13" s="354"/>
      <c r="U13" s="354">
        <f>SUM(U5:U12)</f>
        <v>1</v>
      </c>
      <c r="V13" s="354"/>
      <c r="W13" s="354">
        <f>SUM(W5:W12)</f>
        <v>43</v>
      </c>
      <c r="X13" s="359"/>
    </row>
    <row r="14" ht="14.25" thickTop="1"/>
  </sheetData>
  <sheetProtection/>
  <mergeCells count="85">
    <mergeCell ref="Q13:R13"/>
    <mergeCell ref="C13:D13"/>
    <mergeCell ref="I13:J13"/>
    <mergeCell ref="Q11:Q12"/>
    <mergeCell ref="A1:X1"/>
    <mergeCell ref="S13:T13"/>
    <mergeCell ref="U13:V13"/>
    <mergeCell ref="W13:X13"/>
    <mergeCell ref="A13:B13"/>
    <mergeCell ref="K13:L13"/>
    <mergeCell ref="M13:N13"/>
    <mergeCell ref="O13:P13"/>
    <mergeCell ref="A11:A12"/>
    <mergeCell ref="C11:C12"/>
    <mergeCell ref="E11:E12"/>
    <mergeCell ref="G11:G12"/>
    <mergeCell ref="E13:F13"/>
    <mergeCell ref="G13:H13"/>
    <mergeCell ref="W11:W12"/>
    <mergeCell ref="I11:I12"/>
    <mergeCell ref="K11:K12"/>
    <mergeCell ref="M11:M12"/>
    <mergeCell ref="O11:O12"/>
    <mergeCell ref="S11:S12"/>
    <mergeCell ref="U11:U12"/>
    <mergeCell ref="Q9:Q10"/>
    <mergeCell ref="S9:S10"/>
    <mergeCell ref="U9:U10"/>
    <mergeCell ref="W9:W10"/>
    <mergeCell ref="I9:I10"/>
    <mergeCell ref="K9:K10"/>
    <mergeCell ref="M9:M10"/>
    <mergeCell ref="O9:O10"/>
    <mergeCell ref="A9:A10"/>
    <mergeCell ref="C9:C10"/>
    <mergeCell ref="E9:E10"/>
    <mergeCell ref="G9:G10"/>
    <mergeCell ref="A7:A8"/>
    <mergeCell ref="C7:C8"/>
    <mergeCell ref="E7:E8"/>
    <mergeCell ref="G7:G8"/>
    <mergeCell ref="U4:V4"/>
    <mergeCell ref="W4:X4"/>
    <mergeCell ref="I7:I8"/>
    <mergeCell ref="K7:K8"/>
    <mergeCell ref="M7:M8"/>
    <mergeCell ref="O7:O8"/>
    <mergeCell ref="U7:U8"/>
    <mergeCell ref="W7:W8"/>
    <mergeCell ref="Q7:Q8"/>
    <mergeCell ref="S7:S8"/>
    <mergeCell ref="U5:U6"/>
    <mergeCell ref="W5:W6"/>
    <mergeCell ref="Q5:Q6"/>
    <mergeCell ref="S5:S6"/>
    <mergeCell ref="M5:M6"/>
    <mergeCell ref="O5:O6"/>
    <mergeCell ref="Q4:R4"/>
    <mergeCell ref="S4:T4"/>
    <mergeCell ref="A5:A6"/>
    <mergeCell ref="C5:C6"/>
    <mergeCell ref="E5:E6"/>
    <mergeCell ref="G5:G6"/>
    <mergeCell ref="I5:I6"/>
    <mergeCell ref="K5:K6"/>
    <mergeCell ref="W3:X3"/>
    <mergeCell ref="C4:D4"/>
    <mergeCell ref="E4:F4"/>
    <mergeCell ref="G4:H4"/>
    <mergeCell ref="I4:J4"/>
    <mergeCell ref="K4:L4"/>
    <mergeCell ref="M4:N4"/>
    <mergeCell ref="O4:P4"/>
    <mergeCell ref="G3:H3"/>
    <mergeCell ref="I3:J3"/>
    <mergeCell ref="S3:T3"/>
    <mergeCell ref="U3:V3"/>
    <mergeCell ref="A3:A4"/>
    <mergeCell ref="B3:B4"/>
    <mergeCell ref="C3:D3"/>
    <mergeCell ref="E3:F3"/>
    <mergeCell ref="K3:L3"/>
    <mergeCell ref="M3:N3"/>
    <mergeCell ref="O3:P3"/>
    <mergeCell ref="Q3:R3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P29"/>
  <sheetViews>
    <sheetView view="pageBreakPreview" zoomScale="60" zoomScalePageLayoutView="0" workbookViewId="0" topLeftCell="B1">
      <selection activeCell="E5" sqref="E5"/>
    </sheetView>
  </sheetViews>
  <sheetFormatPr defaultColWidth="9.00390625" defaultRowHeight="13.5"/>
  <cols>
    <col min="1" max="1" width="4.00390625" style="184" customWidth="1"/>
    <col min="2" max="3" width="3.625" style="184" customWidth="1"/>
    <col min="4" max="4" width="6.00390625" style="184" customWidth="1"/>
    <col min="5" max="5" width="24.625" style="229" customWidth="1"/>
    <col min="6" max="6" width="1.625" style="229" customWidth="1"/>
    <col min="7" max="7" width="6.125" style="229" customWidth="1"/>
    <col min="8" max="8" width="1.625" style="229" customWidth="1"/>
    <col min="9" max="9" width="4.00390625" style="184" customWidth="1"/>
    <col min="10" max="11" width="3.625" style="184" customWidth="1"/>
    <col min="12" max="12" width="6.00390625" style="184" customWidth="1"/>
    <col min="13" max="13" width="24.625" style="229" customWidth="1"/>
    <col min="14" max="14" width="1.625" style="229" customWidth="1"/>
    <col min="15" max="15" width="6.125" style="229" customWidth="1"/>
    <col min="16" max="16" width="1.625" style="229" customWidth="1"/>
    <col min="17" max="16384" width="9.00390625" style="184" customWidth="1"/>
  </cols>
  <sheetData>
    <row r="1" spans="2:16" ht="30" customHeight="1">
      <c r="B1" s="365" t="s">
        <v>39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5:16" ht="17.25">
      <c r="E2" s="184"/>
      <c r="F2" s="186"/>
      <c r="G2" s="186"/>
      <c r="H2" s="186"/>
      <c r="M2" s="184"/>
      <c r="N2" s="186"/>
      <c r="O2" s="186"/>
      <c r="P2" s="186"/>
    </row>
    <row r="3" spans="2:16" ht="18" thickBot="1">
      <c r="B3" s="184" t="s">
        <v>16</v>
      </c>
      <c r="E3" s="184"/>
      <c r="F3" s="186"/>
      <c r="G3" s="186"/>
      <c r="H3" s="186"/>
      <c r="M3" s="184"/>
      <c r="N3" s="186"/>
      <c r="O3" s="186"/>
      <c r="P3" s="186"/>
    </row>
    <row r="4" spans="2:16" ht="49.5" customHeight="1">
      <c r="B4" s="230" t="s">
        <v>175</v>
      </c>
      <c r="C4" s="231" t="s">
        <v>24</v>
      </c>
      <c r="D4" s="231" t="s">
        <v>26</v>
      </c>
      <c r="E4" s="232" t="s">
        <v>27</v>
      </c>
      <c r="F4" s="362" t="s">
        <v>2</v>
      </c>
      <c r="G4" s="363"/>
      <c r="H4" s="364"/>
      <c r="J4" s="233" t="s">
        <v>175</v>
      </c>
      <c r="K4" s="234" t="s">
        <v>24</v>
      </c>
      <c r="L4" s="234" t="s">
        <v>26</v>
      </c>
      <c r="M4" s="232" t="s">
        <v>27</v>
      </c>
      <c r="N4" s="362" t="s">
        <v>2</v>
      </c>
      <c r="O4" s="363"/>
      <c r="P4" s="364"/>
    </row>
    <row r="5" spans="2:16" ht="35.25" customHeight="1">
      <c r="B5" s="367" t="s">
        <v>176</v>
      </c>
      <c r="C5" s="201"/>
      <c r="D5" s="235" t="e">
        <f>VLOOKUP($C5,'出場校データ'!$A$5:$F$52,2,FALSE)</f>
        <v>#N/A</v>
      </c>
      <c r="E5" s="235" t="e">
        <f>VLOOKUP($C5,'出場校データ'!$A$5:$F$52,3,FALSE)</f>
        <v>#N/A</v>
      </c>
      <c r="F5" s="204" t="s">
        <v>177</v>
      </c>
      <c r="G5" s="236" t="e">
        <f>VLOOKUP($C5,'出場校データ'!$A$5:$F$52,5,FALSE)</f>
        <v>#N/A</v>
      </c>
      <c r="H5" s="206" t="s">
        <v>178</v>
      </c>
      <c r="J5" s="367" t="s">
        <v>179</v>
      </c>
      <c r="K5" s="201"/>
      <c r="L5" s="235" t="e">
        <f>VLOOKUP($K5,'出場校データ'!$A$5:$F$52,2,FALSE)</f>
        <v>#N/A</v>
      </c>
      <c r="M5" s="235" t="e">
        <f>VLOOKUP($K5,'出場校データ'!$A$5:$F$52,3,FALSE)</f>
        <v>#N/A</v>
      </c>
      <c r="N5" s="204" t="s">
        <v>177</v>
      </c>
      <c r="O5" s="236" t="e">
        <f>VLOOKUP($K5,'出場校データ'!$A$5:$F$52,5,FALSE)</f>
        <v>#N/A</v>
      </c>
      <c r="P5" s="206" t="s">
        <v>178</v>
      </c>
    </row>
    <row r="6" spans="2:16" ht="35.25" customHeight="1">
      <c r="B6" s="367"/>
      <c r="C6" s="201"/>
      <c r="D6" s="235" t="e">
        <f>VLOOKUP($C6,'出場校データ'!$A$5:$F$52,2,FALSE)</f>
        <v>#N/A</v>
      </c>
      <c r="E6" s="235" t="e">
        <f>VLOOKUP($C6,'出場校データ'!$A$5:$F$52,3,FALSE)</f>
        <v>#N/A</v>
      </c>
      <c r="F6" s="204" t="s">
        <v>177</v>
      </c>
      <c r="G6" s="236" t="e">
        <f>VLOOKUP($C6,'出場校データ'!$A$5:$F$52,5,FALSE)</f>
        <v>#N/A</v>
      </c>
      <c r="H6" s="206" t="s">
        <v>178</v>
      </c>
      <c r="J6" s="367"/>
      <c r="K6" s="201"/>
      <c r="L6" s="235" t="e">
        <f>VLOOKUP($K6,'出場校データ'!$A$5:$F$52,2,FALSE)</f>
        <v>#N/A</v>
      </c>
      <c r="M6" s="235" t="e">
        <f>VLOOKUP($K6,'出場校データ'!$A$5:$F$52,3,FALSE)</f>
        <v>#N/A</v>
      </c>
      <c r="N6" s="204" t="s">
        <v>177</v>
      </c>
      <c r="O6" s="236" t="e">
        <f>VLOOKUP($K6,'出場校データ'!$A$5:$F$52,5,FALSE)</f>
        <v>#N/A</v>
      </c>
      <c r="P6" s="206" t="s">
        <v>178</v>
      </c>
    </row>
    <row r="7" spans="2:16" ht="35.25" customHeight="1">
      <c r="B7" s="367"/>
      <c r="C7" s="201"/>
      <c r="D7" s="235" t="e">
        <f>VLOOKUP($C7,'出場校データ'!$A$5:$F$52,2,FALSE)</f>
        <v>#N/A</v>
      </c>
      <c r="E7" s="235" t="e">
        <f>VLOOKUP($C7,'出場校データ'!$A$5:$F$52,3,FALSE)</f>
        <v>#N/A</v>
      </c>
      <c r="F7" s="204" t="s">
        <v>177</v>
      </c>
      <c r="G7" s="236" t="e">
        <f>VLOOKUP($C7,'出場校データ'!$A$5:$F$52,5,FALSE)</f>
        <v>#N/A</v>
      </c>
      <c r="H7" s="206" t="s">
        <v>178</v>
      </c>
      <c r="J7" s="367"/>
      <c r="K7" s="201"/>
      <c r="L7" s="235" t="e">
        <f>VLOOKUP($K7,'出場校データ'!$A$5:$F$52,2,FALSE)</f>
        <v>#N/A</v>
      </c>
      <c r="M7" s="235" t="e">
        <f>VLOOKUP($K7,'出場校データ'!$A$5:$F$52,3,FALSE)</f>
        <v>#N/A</v>
      </c>
      <c r="N7" s="204" t="s">
        <v>177</v>
      </c>
      <c r="O7" s="236" t="e">
        <f>VLOOKUP($K7,'出場校データ'!$A$5:$F$52,5,FALSE)</f>
        <v>#N/A</v>
      </c>
      <c r="P7" s="206" t="s">
        <v>178</v>
      </c>
    </row>
    <row r="8" spans="2:16" ht="35.25" customHeight="1">
      <c r="B8" s="367"/>
      <c r="C8" s="201"/>
      <c r="D8" s="235" t="e">
        <f>VLOOKUP($C8,'出場校データ'!$A$5:$F$52,2,FALSE)</f>
        <v>#N/A</v>
      </c>
      <c r="E8" s="235" t="e">
        <f>VLOOKUP($C8,'出場校データ'!$A$5:$F$52,3,FALSE)</f>
        <v>#N/A</v>
      </c>
      <c r="F8" s="204" t="s">
        <v>177</v>
      </c>
      <c r="G8" s="236" t="e">
        <f>VLOOKUP($C8,'出場校データ'!$A$5:$F$52,5,FALSE)</f>
        <v>#N/A</v>
      </c>
      <c r="H8" s="206" t="s">
        <v>178</v>
      </c>
      <c r="J8" s="367"/>
      <c r="K8" s="201"/>
      <c r="L8" s="235" t="e">
        <f>VLOOKUP($K8,'出場校データ'!$A$5:$F$52,2,FALSE)</f>
        <v>#N/A</v>
      </c>
      <c r="M8" s="235" t="e">
        <f>VLOOKUP($K8,'出場校データ'!$A$5:$F$52,3,FALSE)</f>
        <v>#N/A</v>
      </c>
      <c r="N8" s="204" t="s">
        <v>177</v>
      </c>
      <c r="O8" s="236" t="e">
        <f>VLOOKUP($K8,'出場校データ'!$A$5:$F$52,5,FALSE)</f>
        <v>#N/A</v>
      </c>
      <c r="P8" s="206" t="s">
        <v>178</v>
      </c>
    </row>
    <row r="9" spans="2:16" ht="35.25" customHeight="1">
      <c r="B9" s="367"/>
      <c r="C9" s="201"/>
      <c r="D9" s="235" t="e">
        <f>VLOOKUP($C9,'出場校データ'!$A$5:$F$52,2,FALSE)</f>
        <v>#N/A</v>
      </c>
      <c r="E9" s="235" t="e">
        <f>VLOOKUP($C9,'出場校データ'!$A$5:$F$52,3,FALSE)</f>
        <v>#N/A</v>
      </c>
      <c r="F9" s="204" t="s">
        <v>177</v>
      </c>
      <c r="G9" s="236" t="e">
        <f>VLOOKUP($C9,'出場校データ'!$A$5:$F$52,5,FALSE)</f>
        <v>#N/A</v>
      </c>
      <c r="H9" s="206" t="s">
        <v>178</v>
      </c>
      <c r="J9" s="367"/>
      <c r="K9" s="201"/>
      <c r="L9" s="235" t="e">
        <f>VLOOKUP($K9,'出場校データ'!$A$5:$F$52,2,FALSE)</f>
        <v>#N/A</v>
      </c>
      <c r="M9" s="235" t="e">
        <f>VLOOKUP($K9,'出場校データ'!$A$5:$F$52,3,FALSE)</f>
        <v>#N/A</v>
      </c>
      <c r="N9" s="204" t="s">
        <v>177</v>
      </c>
      <c r="O9" s="236" t="e">
        <f>VLOOKUP($K9,'出場校データ'!$A$5:$F$52,5,FALSE)</f>
        <v>#N/A</v>
      </c>
      <c r="P9" s="206" t="s">
        <v>178</v>
      </c>
    </row>
    <row r="10" spans="2:16" ht="35.25" customHeight="1">
      <c r="B10" s="367"/>
      <c r="C10" s="201"/>
      <c r="D10" s="235" t="e">
        <f>VLOOKUP($C10,'出場校データ'!$A$5:$F$52,2,FALSE)</f>
        <v>#N/A</v>
      </c>
      <c r="E10" s="235" t="e">
        <f>VLOOKUP($C10,'出場校データ'!$A$5:$F$52,3,FALSE)</f>
        <v>#N/A</v>
      </c>
      <c r="F10" s="204" t="s">
        <v>177</v>
      </c>
      <c r="G10" s="236" t="e">
        <f>VLOOKUP($C10,'出場校データ'!$A$5:$F$52,5,FALSE)</f>
        <v>#N/A</v>
      </c>
      <c r="H10" s="206" t="s">
        <v>178</v>
      </c>
      <c r="J10" s="367"/>
      <c r="K10" s="201"/>
      <c r="L10" s="235" t="e">
        <f>VLOOKUP($K10,'出場校データ'!$A$5:$F$52,2,FALSE)</f>
        <v>#N/A</v>
      </c>
      <c r="M10" s="235" t="e">
        <f>VLOOKUP($K10,'出場校データ'!$A$5:$F$52,3,FALSE)</f>
        <v>#N/A</v>
      </c>
      <c r="N10" s="204" t="s">
        <v>177</v>
      </c>
      <c r="O10" s="236" t="e">
        <f>VLOOKUP($K10,'出場校データ'!$A$5:$F$52,5,FALSE)</f>
        <v>#N/A</v>
      </c>
      <c r="P10" s="206" t="s">
        <v>178</v>
      </c>
    </row>
    <row r="11" spans="2:16" ht="35.25" customHeight="1">
      <c r="B11" s="367"/>
      <c r="C11" s="201"/>
      <c r="D11" s="235" t="e">
        <f>VLOOKUP($C11,'出場校データ'!$A$5:$F$52,2,FALSE)</f>
        <v>#N/A</v>
      </c>
      <c r="E11" s="235" t="e">
        <f>VLOOKUP($C11,'出場校データ'!$A$5:$F$52,3,FALSE)</f>
        <v>#N/A</v>
      </c>
      <c r="F11" s="204" t="s">
        <v>177</v>
      </c>
      <c r="G11" s="236" t="e">
        <f>VLOOKUP($C11,'出場校データ'!$A$5:$F$52,5,FALSE)</f>
        <v>#N/A</v>
      </c>
      <c r="H11" s="206" t="s">
        <v>178</v>
      </c>
      <c r="J11" s="367"/>
      <c r="K11" s="201"/>
      <c r="L11" s="235" t="e">
        <f>VLOOKUP($K11,'出場校データ'!$A$5:$F$52,2,FALSE)</f>
        <v>#N/A</v>
      </c>
      <c r="M11" s="235" t="e">
        <f>VLOOKUP($K11,'出場校データ'!$A$5:$F$52,3,FALSE)</f>
        <v>#N/A</v>
      </c>
      <c r="N11" s="204" t="s">
        <v>177</v>
      </c>
      <c r="O11" s="236" t="e">
        <f>VLOOKUP($K11,'出場校データ'!$A$5:$F$52,5,FALSE)</f>
        <v>#N/A</v>
      </c>
      <c r="P11" s="206" t="s">
        <v>178</v>
      </c>
    </row>
    <row r="12" spans="2:16" ht="35.25" customHeight="1">
      <c r="B12" s="367"/>
      <c r="C12" s="201"/>
      <c r="D12" s="235" t="e">
        <f>VLOOKUP($C12,'出場校データ'!$A$5:$F$52,2,FALSE)</f>
        <v>#N/A</v>
      </c>
      <c r="E12" s="235" t="e">
        <f>VLOOKUP($C12,'出場校データ'!$A$5:$F$52,3,FALSE)</f>
        <v>#N/A</v>
      </c>
      <c r="F12" s="204" t="s">
        <v>177</v>
      </c>
      <c r="G12" s="236" t="e">
        <f>VLOOKUP($C12,'出場校データ'!$A$5:$F$52,5,FALSE)</f>
        <v>#N/A</v>
      </c>
      <c r="H12" s="206" t="s">
        <v>178</v>
      </c>
      <c r="J12" s="367"/>
      <c r="K12" s="201"/>
      <c r="L12" s="235" t="e">
        <f>VLOOKUP($K12,'出場校データ'!$A$5:$F$52,2,FALSE)</f>
        <v>#N/A</v>
      </c>
      <c r="M12" s="235" t="e">
        <f>VLOOKUP($K12,'出場校データ'!$A$5:$F$52,3,FALSE)</f>
        <v>#N/A</v>
      </c>
      <c r="N12" s="204" t="s">
        <v>177</v>
      </c>
      <c r="O12" s="236" t="e">
        <f>VLOOKUP($K12,'出場校データ'!$A$5:$F$52,5,FALSE)</f>
        <v>#N/A</v>
      </c>
      <c r="P12" s="206" t="s">
        <v>178</v>
      </c>
    </row>
    <row r="13" spans="2:16" ht="35.25" customHeight="1">
      <c r="B13" s="367"/>
      <c r="C13" s="201"/>
      <c r="D13" s="235" t="e">
        <f>VLOOKUP($C13,'出場校データ'!$A$5:$F$52,2,FALSE)</f>
        <v>#N/A</v>
      </c>
      <c r="E13" s="235" t="e">
        <f>VLOOKUP($C13,'出場校データ'!$A$5:$F$52,3,FALSE)</f>
        <v>#N/A</v>
      </c>
      <c r="F13" s="204" t="s">
        <v>177</v>
      </c>
      <c r="G13" s="236" t="e">
        <f>VLOOKUP($C13,'出場校データ'!$A$5:$F$52,5,FALSE)</f>
        <v>#N/A</v>
      </c>
      <c r="H13" s="206" t="s">
        <v>178</v>
      </c>
      <c r="J13" s="367"/>
      <c r="K13" s="201"/>
      <c r="L13" s="235" t="e">
        <f>VLOOKUP($K13,'出場校データ'!$A$5:$F$52,2,FALSE)</f>
        <v>#N/A</v>
      </c>
      <c r="M13" s="235" t="e">
        <f>VLOOKUP($K13,'出場校データ'!$A$5:$F$52,3,FALSE)</f>
        <v>#N/A</v>
      </c>
      <c r="N13" s="204" t="s">
        <v>177</v>
      </c>
      <c r="O13" s="236" t="e">
        <f>VLOOKUP($K13,'出場校データ'!$A$5:$F$52,5,FALSE)</f>
        <v>#N/A</v>
      </c>
      <c r="P13" s="206" t="s">
        <v>178</v>
      </c>
    </row>
    <row r="14" spans="2:16" ht="35.25" customHeight="1">
      <c r="B14" s="367"/>
      <c r="C14" s="201"/>
      <c r="D14" s="235" t="e">
        <f>VLOOKUP($C14,'出場校データ'!$A$5:$F$52,2,FALSE)</f>
        <v>#N/A</v>
      </c>
      <c r="E14" s="235" t="e">
        <f>VLOOKUP($C14,'出場校データ'!$A$5:$F$52,3,FALSE)</f>
        <v>#N/A</v>
      </c>
      <c r="F14" s="204" t="s">
        <v>177</v>
      </c>
      <c r="G14" s="236" t="e">
        <f>VLOOKUP($C14,'出場校データ'!$A$5:$F$52,5,FALSE)</f>
        <v>#N/A</v>
      </c>
      <c r="H14" s="206" t="s">
        <v>178</v>
      </c>
      <c r="J14" s="367"/>
      <c r="K14" s="201"/>
      <c r="L14" s="235" t="e">
        <f>VLOOKUP($K14,'出場校データ'!$A$5:$F$52,2,FALSE)</f>
        <v>#N/A</v>
      </c>
      <c r="M14" s="235" t="e">
        <f>VLOOKUP($K14,'出場校データ'!$A$5:$F$52,3,FALSE)</f>
        <v>#N/A</v>
      </c>
      <c r="N14" s="204" t="s">
        <v>177</v>
      </c>
      <c r="O14" s="236" t="e">
        <f>VLOOKUP($K14,'出場校データ'!$A$5:$F$52,5,FALSE)</f>
        <v>#N/A</v>
      </c>
      <c r="P14" s="206" t="s">
        <v>178</v>
      </c>
    </row>
    <row r="15" spans="2:16" ht="35.25" customHeight="1" thickBot="1">
      <c r="B15" s="369"/>
      <c r="C15" s="222"/>
      <c r="D15" s="237" t="e">
        <f>VLOOKUP($C15,'出場校データ'!$A$5:$F$52,2,FALSE)</f>
        <v>#N/A</v>
      </c>
      <c r="E15" s="237" t="e">
        <f>VLOOKUP($C15,'出場校データ'!$A$5:$F$52,3,FALSE)</f>
        <v>#N/A</v>
      </c>
      <c r="F15" s="225" t="s">
        <v>177</v>
      </c>
      <c r="G15" s="238" t="e">
        <f>VLOOKUP($C15,'出場校データ'!$A$5:$F$52,5,FALSE)</f>
        <v>#N/A</v>
      </c>
      <c r="H15" s="227" t="s">
        <v>178</v>
      </c>
      <c r="J15" s="368"/>
      <c r="K15" s="215"/>
      <c r="L15" s="239" t="e">
        <f>VLOOKUP($K15,'出場校データ'!$A$5:$F$52,2,FALSE)</f>
        <v>#N/A</v>
      </c>
      <c r="M15" s="239" t="e">
        <f>VLOOKUP($K15,'出場校データ'!$A$5:$F$52,3,FALSE)</f>
        <v>#N/A</v>
      </c>
      <c r="N15" s="218" t="s">
        <v>177</v>
      </c>
      <c r="O15" s="240" t="e">
        <f>VLOOKUP($K15,'出場校データ'!$A$5:$F$52,5,FALSE)</f>
        <v>#N/A</v>
      </c>
      <c r="P15" s="220" t="s">
        <v>178</v>
      </c>
    </row>
    <row r="16" spans="2:16" ht="35.25" customHeight="1">
      <c r="B16" s="366" t="s">
        <v>180</v>
      </c>
      <c r="C16" s="194"/>
      <c r="D16" s="241" t="e">
        <f>VLOOKUP($C16,'出場校データ'!$A$5:$F$52,2,FALSE)</f>
        <v>#N/A</v>
      </c>
      <c r="E16" s="241" t="e">
        <f>VLOOKUP($C16,'出場校データ'!$A$5:$F$52,3,FALSE)</f>
        <v>#N/A</v>
      </c>
      <c r="F16" s="197" t="s">
        <v>177</v>
      </c>
      <c r="G16" s="242" t="e">
        <f>VLOOKUP($C16,'出場校データ'!$A$5:$F$52,5,FALSE)</f>
        <v>#N/A</v>
      </c>
      <c r="H16" s="199" t="s">
        <v>178</v>
      </c>
      <c r="J16" s="366" t="s">
        <v>181</v>
      </c>
      <c r="K16" s="194"/>
      <c r="L16" s="241" t="e">
        <f>VLOOKUP($K16,'出場校データ'!$A$5:$F$52,2,FALSE)</f>
        <v>#N/A</v>
      </c>
      <c r="M16" s="241" t="e">
        <f>VLOOKUP($K16,'出場校データ'!$A$5:$F$52,3,FALSE)</f>
        <v>#N/A</v>
      </c>
      <c r="N16" s="197" t="s">
        <v>177</v>
      </c>
      <c r="O16" s="242" t="e">
        <f>VLOOKUP($K16,'出場校データ'!$A$5:$F$52,5,FALSE)</f>
        <v>#N/A</v>
      </c>
      <c r="P16" s="199" t="s">
        <v>178</v>
      </c>
    </row>
    <row r="17" spans="2:16" ht="35.25" customHeight="1">
      <c r="B17" s="367"/>
      <c r="C17" s="201"/>
      <c r="D17" s="235" t="e">
        <f>VLOOKUP($C17,'出場校データ'!$A$5:$F$52,2,FALSE)</f>
        <v>#N/A</v>
      </c>
      <c r="E17" s="235" t="e">
        <f>VLOOKUP($C17,'出場校データ'!$A$5:$F$52,3,FALSE)</f>
        <v>#N/A</v>
      </c>
      <c r="F17" s="204" t="s">
        <v>177</v>
      </c>
      <c r="G17" s="236" t="e">
        <f>VLOOKUP($C17,'出場校データ'!$A$5:$F$52,5,FALSE)</f>
        <v>#N/A</v>
      </c>
      <c r="H17" s="206" t="s">
        <v>178</v>
      </c>
      <c r="J17" s="367"/>
      <c r="K17" s="201"/>
      <c r="L17" s="235" t="e">
        <f>VLOOKUP($K17,'出場校データ'!$A$5:$F$52,2,FALSE)</f>
        <v>#N/A</v>
      </c>
      <c r="M17" s="235" t="e">
        <f>VLOOKUP($K17,'出場校データ'!$A$5:$F$52,3,FALSE)</f>
        <v>#N/A</v>
      </c>
      <c r="N17" s="204" t="s">
        <v>177</v>
      </c>
      <c r="O17" s="236" t="e">
        <f>VLOOKUP($K17,'出場校データ'!$A$5:$F$52,5,FALSE)</f>
        <v>#N/A</v>
      </c>
      <c r="P17" s="206" t="s">
        <v>178</v>
      </c>
    </row>
    <row r="18" spans="2:16" ht="35.25" customHeight="1">
      <c r="B18" s="367"/>
      <c r="C18" s="201"/>
      <c r="D18" s="235" t="e">
        <f>VLOOKUP($C18,'出場校データ'!$A$5:$F$52,2,FALSE)</f>
        <v>#N/A</v>
      </c>
      <c r="E18" s="235" t="e">
        <f>VLOOKUP($C18,'出場校データ'!$A$5:$F$52,3,FALSE)</f>
        <v>#N/A</v>
      </c>
      <c r="F18" s="204" t="s">
        <v>177</v>
      </c>
      <c r="G18" s="236" t="e">
        <f>VLOOKUP($C18,'出場校データ'!$A$5:$F$52,5,FALSE)</f>
        <v>#N/A</v>
      </c>
      <c r="H18" s="206" t="s">
        <v>178</v>
      </c>
      <c r="J18" s="367"/>
      <c r="K18" s="201"/>
      <c r="L18" s="235" t="e">
        <f>VLOOKUP($K18,'出場校データ'!$A$5:$F$52,2,FALSE)</f>
        <v>#N/A</v>
      </c>
      <c r="M18" s="235" t="e">
        <f>VLOOKUP($K18,'出場校データ'!$A$5:$F$52,3,FALSE)</f>
        <v>#N/A</v>
      </c>
      <c r="N18" s="204" t="s">
        <v>177</v>
      </c>
      <c r="O18" s="236" t="e">
        <f>VLOOKUP($K18,'出場校データ'!$A$5:$F$52,5,FALSE)</f>
        <v>#N/A</v>
      </c>
      <c r="P18" s="206" t="s">
        <v>178</v>
      </c>
    </row>
    <row r="19" spans="2:16" ht="35.25" customHeight="1">
      <c r="B19" s="367"/>
      <c r="C19" s="201"/>
      <c r="D19" s="235" t="e">
        <f>VLOOKUP($C19,'出場校データ'!$A$5:$F$52,2,FALSE)</f>
        <v>#N/A</v>
      </c>
      <c r="E19" s="235" t="e">
        <f>VLOOKUP($C19,'出場校データ'!$A$5:$F$52,3,FALSE)</f>
        <v>#N/A</v>
      </c>
      <c r="F19" s="204" t="s">
        <v>177</v>
      </c>
      <c r="G19" s="236" t="e">
        <f>VLOOKUP($C19,'出場校データ'!$A$5:$F$52,5,FALSE)</f>
        <v>#N/A</v>
      </c>
      <c r="H19" s="206" t="s">
        <v>178</v>
      </c>
      <c r="J19" s="367"/>
      <c r="K19" s="201"/>
      <c r="L19" s="235" t="e">
        <f>VLOOKUP($K19,'出場校データ'!$A$5:$F$52,2,FALSE)</f>
        <v>#N/A</v>
      </c>
      <c r="M19" s="235" t="e">
        <f>VLOOKUP($K19,'出場校データ'!$A$5:$F$52,3,FALSE)</f>
        <v>#N/A</v>
      </c>
      <c r="N19" s="204" t="s">
        <v>177</v>
      </c>
      <c r="O19" s="236" t="e">
        <f>VLOOKUP($K19,'出場校データ'!$A$5:$F$52,5,FALSE)</f>
        <v>#N/A</v>
      </c>
      <c r="P19" s="206" t="s">
        <v>178</v>
      </c>
    </row>
    <row r="20" spans="2:16" ht="35.25" customHeight="1">
      <c r="B20" s="367"/>
      <c r="C20" s="201"/>
      <c r="D20" s="235" t="e">
        <f>VLOOKUP($C20,'出場校データ'!$A$5:$F$52,2,FALSE)</f>
        <v>#N/A</v>
      </c>
      <c r="E20" s="235" t="e">
        <f>VLOOKUP($C20,'出場校データ'!$A$5:$F$52,3,FALSE)</f>
        <v>#N/A</v>
      </c>
      <c r="F20" s="204" t="s">
        <v>177</v>
      </c>
      <c r="G20" s="236" t="e">
        <f>VLOOKUP($C20,'出場校データ'!$A$5:$F$52,5,FALSE)</f>
        <v>#N/A</v>
      </c>
      <c r="H20" s="206" t="s">
        <v>178</v>
      </c>
      <c r="J20" s="367"/>
      <c r="K20" s="201"/>
      <c r="L20" s="235" t="e">
        <f>VLOOKUP($K20,'出場校データ'!$A$5:$F$52,2,FALSE)</f>
        <v>#N/A</v>
      </c>
      <c r="M20" s="235" t="e">
        <f>VLOOKUP($K20,'出場校データ'!$A$5:$F$52,3,FALSE)</f>
        <v>#N/A</v>
      </c>
      <c r="N20" s="204" t="s">
        <v>177</v>
      </c>
      <c r="O20" s="236" t="e">
        <f>VLOOKUP($K20,'出場校データ'!$A$5:$F$52,5,FALSE)</f>
        <v>#N/A</v>
      </c>
      <c r="P20" s="206" t="s">
        <v>178</v>
      </c>
    </row>
    <row r="21" spans="2:16" ht="35.25" customHeight="1">
      <c r="B21" s="367"/>
      <c r="C21" s="201"/>
      <c r="D21" s="235" t="e">
        <f>VLOOKUP($C21,'出場校データ'!$A$5:$F$52,2,FALSE)</f>
        <v>#N/A</v>
      </c>
      <c r="E21" s="235" t="e">
        <f>VLOOKUP($C21,'出場校データ'!$A$5:$F$52,3,FALSE)</f>
        <v>#N/A</v>
      </c>
      <c r="F21" s="204" t="s">
        <v>177</v>
      </c>
      <c r="G21" s="236" t="e">
        <f>VLOOKUP($C21,'出場校データ'!$A$5:$F$52,5,FALSE)</f>
        <v>#N/A</v>
      </c>
      <c r="H21" s="206" t="s">
        <v>178</v>
      </c>
      <c r="J21" s="367"/>
      <c r="K21" s="201"/>
      <c r="L21" s="235" t="e">
        <f>VLOOKUP($K21,'出場校データ'!$A$5:$F$52,2,FALSE)</f>
        <v>#N/A</v>
      </c>
      <c r="M21" s="235" t="e">
        <f>VLOOKUP($K21,'出場校データ'!$A$5:$F$52,3,FALSE)</f>
        <v>#N/A</v>
      </c>
      <c r="N21" s="204" t="s">
        <v>177</v>
      </c>
      <c r="O21" s="236" t="e">
        <f>VLOOKUP($K21,'出場校データ'!$A$5:$F$52,5,FALSE)</f>
        <v>#N/A</v>
      </c>
      <c r="P21" s="206" t="s">
        <v>178</v>
      </c>
    </row>
    <row r="22" spans="2:16" ht="35.25" customHeight="1">
      <c r="B22" s="367"/>
      <c r="C22" s="201"/>
      <c r="D22" s="235" t="e">
        <f>VLOOKUP($C22,'出場校データ'!$A$5:$F$52,2,FALSE)</f>
        <v>#N/A</v>
      </c>
      <c r="E22" s="235" t="e">
        <f>VLOOKUP($C22,'出場校データ'!$A$5:$F$52,3,FALSE)</f>
        <v>#N/A</v>
      </c>
      <c r="F22" s="204" t="s">
        <v>177</v>
      </c>
      <c r="G22" s="236" t="e">
        <f>VLOOKUP($C22,'出場校データ'!$A$5:$F$52,5,FALSE)</f>
        <v>#N/A</v>
      </c>
      <c r="H22" s="206" t="s">
        <v>178</v>
      </c>
      <c r="J22" s="367"/>
      <c r="K22" s="201"/>
      <c r="L22" s="235" t="e">
        <f>VLOOKUP($K22,'出場校データ'!$A$5:$F$52,2,FALSE)</f>
        <v>#N/A</v>
      </c>
      <c r="M22" s="235" t="e">
        <f>VLOOKUP($K22,'出場校データ'!$A$5:$F$52,3,FALSE)</f>
        <v>#N/A</v>
      </c>
      <c r="N22" s="204" t="s">
        <v>177</v>
      </c>
      <c r="O22" s="236" t="e">
        <f>VLOOKUP($K22,'出場校データ'!$A$5:$F$52,5,FALSE)</f>
        <v>#N/A</v>
      </c>
      <c r="P22" s="206" t="s">
        <v>178</v>
      </c>
    </row>
    <row r="23" spans="2:16" ht="35.25" customHeight="1">
      <c r="B23" s="367"/>
      <c r="C23" s="201"/>
      <c r="D23" s="235" t="e">
        <f>VLOOKUP($C23,'出場校データ'!$A$5:$F$52,2,FALSE)</f>
        <v>#N/A</v>
      </c>
      <c r="E23" s="235" t="e">
        <f>VLOOKUP($C23,'出場校データ'!$A$5:$F$52,3,FALSE)</f>
        <v>#N/A</v>
      </c>
      <c r="F23" s="204" t="s">
        <v>177</v>
      </c>
      <c r="G23" s="236" t="e">
        <f>VLOOKUP($C23,'出場校データ'!$A$5:$F$52,5,FALSE)</f>
        <v>#N/A</v>
      </c>
      <c r="H23" s="206" t="s">
        <v>178</v>
      </c>
      <c r="J23" s="367"/>
      <c r="K23" s="201"/>
      <c r="L23" s="235" t="e">
        <f>VLOOKUP($K23,'出場校データ'!$A$5:$F$52,2,FALSE)</f>
        <v>#N/A</v>
      </c>
      <c r="M23" s="235" t="e">
        <f>VLOOKUP($K23,'出場校データ'!$A$5:$F$52,3,FALSE)</f>
        <v>#N/A</v>
      </c>
      <c r="N23" s="204" t="s">
        <v>177</v>
      </c>
      <c r="O23" s="236" t="e">
        <f>VLOOKUP($K23,'出場校データ'!$A$5:$F$52,5,FALSE)</f>
        <v>#N/A</v>
      </c>
      <c r="P23" s="206" t="s">
        <v>178</v>
      </c>
    </row>
    <row r="24" spans="2:16" ht="35.25" customHeight="1">
      <c r="B24" s="367"/>
      <c r="C24" s="201"/>
      <c r="D24" s="235" t="e">
        <f>VLOOKUP($C24,'出場校データ'!$A$5:$F$52,2,FALSE)</f>
        <v>#N/A</v>
      </c>
      <c r="E24" s="235" t="e">
        <f>VLOOKUP($C24,'出場校データ'!$A$5:$F$52,3,FALSE)</f>
        <v>#N/A</v>
      </c>
      <c r="F24" s="204" t="s">
        <v>177</v>
      </c>
      <c r="G24" s="236" t="e">
        <f>VLOOKUP($C24,'出場校データ'!$A$5:$F$52,5,FALSE)</f>
        <v>#N/A</v>
      </c>
      <c r="H24" s="206" t="s">
        <v>178</v>
      </c>
      <c r="J24" s="367"/>
      <c r="K24" s="201"/>
      <c r="L24" s="235" t="e">
        <f>VLOOKUP($K24,'出場校データ'!$A$5:$F$52,2,FALSE)</f>
        <v>#N/A</v>
      </c>
      <c r="M24" s="235" t="e">
        <f>VLOOKUP($K24,'出場校データ'!$A$5:$F$52,3,FALSE)</f>
        <v>#N/A</v>
      </c>
      <c r="N24" s="204" t="s">
        <v>177</v>
      </c>
      <c r="O24" s="236" t="e">
        <f>VLOOKUP($K24,'出場校データ'!$A$5:$F$52,5,FALSE)</f>
        <v>#N/A</v>
      </c>
      <c r="P24" s="206" t="s">
        <v>178</v>
      </c>
    </row>
    <row r="25" spans="2:16" ht="35.25" customHeight="1">
      <c r="B25" s="367"/>
      <c r="C25" s="201"/>
      <c r="D25" s="235" t="e">
        <f>VLOOKUP($C25,'出場校データ'!$A$5:$F$52,2,FALSE)</f>
        <v>#N/A</v>
      </c>
      <c r="E25" s="235" t="e">
        <f>VLOOKUP($C25,'出場校データ'!$A$5:$F$52,3,FALSE)</f>
        <v>#N/A</v>
      </c>
      <c r="F25" s="204" t="s">
        <v>177</v>
      </c>
      <c r="G25" s="236" t="e">
        <f>VLOOKUP($C25,'出場校データ'!$A$5:$F$52,5,FALSE)</f>
        <v>#N/A</v>
      </c>
      <c r="H25" s="206" t="s">
        <v>178</v>
      </c>
      <c r="J25" s="367"/>
      <c r="K25" s="201"/>
      <c r="L25" s="235" t="e">
        <f>VLOOKUP($K25,'出場校データ'!$A$5:$F$52,2,FALSE)</f>
        <v>#N/A</v>
      </c>
      <c r="M25" s="235" t="e">
        <f>VLOOKUP($K25,'出場校データ'!$A$5:$F$52,3,FALSE)</f>
        <v>#N/A</v>
      </c>
      <c r="N25" s="204" t="s">
        <v>177</v>
      </c>
      <c r="O25" s="236" t="e">
        <f>VLOOKUP($K25,'出場校データ'!$A$5:$F$52,5,FALSE)</f>
        <v>#N/A</v>
      </c>
      <c r="P25" s="206" t="s">
        <v>178</v>
      </c>
    </row>
    <row r="26" spans="2:16" ht="35.25" customHeight="1" thickBot="1">
      <c r="B26" s="368"/>
      <c r="C26" s="215"/>
      <c r="D26" s="239" t="e">
        <f>VLOOKUP($C26,'出場校データ'!$A$5:$F$52,2,FALSE)</f>
        <v>#N/A</v>
      </c>
      <c r="E26" s="239" t="e">
        <f>VLOOKUP($C26,'出場校データ'!$A$5:$F$52,3,FALSE)</f>
        <v>#N/A</v>
      </c>
      <c r="F26" s="218" t="s">
        <v>177</v>
      </c>
      <c r="G26" s="240" t="e">
        <f>VLOOKUP($C26,'出場校データ'!$A$5:$F$52,5,FALSE)</f>
        <v>#N/A</v>
      </c>
      <c r="H26" s="220" t="s">
        <v>178</v>
      </c>
      <c r="J26" s="368"/>
      <c r="K26" s="370"/>
      <c r="L26" s="371"/>
      <c r="M26" s="371"/>
      <c r="N26" s="371"/>
      <c r="O26" s="371"/>
      <c r="P26" s="372"/>
    </row>
    <row r="27" spans="5:16" ht="14.25">
      <c r="E27" s="228"/>
      <c r="F27" s="228"/>
      <c r="G27" s="228"/>
      <c r="H27" s="228"/>
      <c r="M27" s="228"/>
      <c r="N27" s="228"/>
      <c r="O27" s="228"/>
      <c r="P27" s="228"/>
    </row>
    <row r="28" spans="5:16" ht="14.25">
      <c r="E28" s="228"/>
      <c r="F28" s="228"/>
      <c r="G28" s="228"/>
      <c r="H28" s="228"/>
      <c r="M28" s="228"/>
      <c r="N28" s="228"/>
      <c r="O28" s="228"/>
      <c r="P28" s="228"/>
    </row>
    <row r="29" spans="5:8" ht="14.25">
      <c r="E29" s="228"/>
      <c r="F29" s="228"/>
      <c r="G29" s="228"/>
      <c r="H29" s="228"/>
    </row>
  </sheetData>
  <sheetProtection/>
  <mergeCells count="8">
    <mergeCell ref="F4:H4"/>
    <mergeCell ref="B1:P1"/>
    <mergeCell ref="N4:P4"/>
    <mergeCell ref="J16:J26"/>
    <mergeCell ref="B16:B26"/>
    <mergeCell ref="J5:J15"/>
    <mergeCell ref="B5:B15"/>
    <mergeCell ref="K26:P26"/>
  </mergeCells>
  <conditionalFormatting sqref="N5:N25 F5:F26">
    <cfRule type="expression" priority="1" dxfId="0" stopIfTrue="1">
      <formula>ISERROR(G5)</formula>
    </cfRule>
  </conditionalFormatting>
  <conditionalFormatting sqref="D7:D26">
    <cfRule type="expression" priority="2" dxfId="32" stopIfTrue="1">
      <formula>ISERROR($D7)</formula>
    </cfRule>
  </conditionalFormatting>
  <conditionalFormatting sqref="D5:D6">
    <cfRule type="expression" priority="3" dxfId="33" stopIfTrue="1">
      <formula>ISERROR($D5)</formula>
    </cfRule>
  </conditionalFormatting>
  <conditionalFormatting sqref="E5:E26">
    <cfRule type="expression" priority="4" dxfId="33" stopIfTrue="1">
      <formula>ISERROR($E5)</formula>
    </cfRule>
  </conditionalFormatting>
  <conditionalFormatting sqref="G5:G26">
    <cfRule type="expression" priority="5" dxfId="33" stopIfTrue="1">
      <formula>ISERROR($G5)</formula>
    </cfRule>
  </conditionalFormatting>
  <conditionalFormatting sqref="L5:L25">
    <cfRule type="expression" priority="6" dxfId="33" stopIfTrue="1">
      <formula>ISERROR($L5)</formula>
    </cfRule>
  </conditionalFormatting>
  <conditionalFormatting sqref="M5:M25">
    <cfRule type="expression" priority="7" dxfId="33" stopIfTrue="1">
      <formula>ISERROR($M5)</formula>
    </cfRule>
  </conditionalFormatting>
  <conditionalFormatting sqref="O5:O25">
    <cfRule type="expression" priority="8" dxfId="33" stopIfTrue="1">
      <formula>ISERROR($O5)</formula>
    </cfRule>
  </conditionalFormatting>
  <conditionalFormatting sqref="H5:H26 P5:P25">
    <cfRule type="expression" priority="9" dxfId="32" stopIfTrue="1">
      <formula>ISERROR(H5)</formula>
    </cfRule>
  </conditionalFormatting>
  <printOptions/>
  <pageMargins left="0.75" right="0.75" top="1" bottom="1" header="0.512" footer="0.51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R31"/>
  <sheetViews>
    <sheetView view="pageBreakPreview" zoomScale="130" zoomScaleSheetLayoutView="130" zoomScalePageLayoutView="0" workbookViewId="0" topLeftCell="G21">
      <selection activeCell="M27" sqref="M27:R27"/>
    </sheetView>
  </sheetViews>
  <sheetFormatPr defaultColWidth="9.00390625" defaultRowHeight="13.5"/>
  <cols>
    <col min="1" max="1" width="2.125" style="247" customWidth="1"/>
    <col min="2" max="4" width="3.625" style="247" customWidth="1"/>
    <col min="5" max="5" width="5.625" style="247" customWidth="1"/>
    <col min="6" max="6" width="22.375" style="5" customWidth="1"/>
    <col min="7" max="7" width="1.625" style="5" customWidth="1"/>
    <col min="8" max="8" width="7.625" style="5" customWidth="1"/>
    <col min="9" max="9" width="1.625" style="5" customWidth="1"/>
    <col min="10" max="10" width="4.00390625" style="247" customWidth="1"/>
    <col min="11" max="13" width="3.625" style="247" customWidth="1"/>
    <col min="14" max="14" width="5.625" style="247" customWidth="1"/>
    <col min="15" max="15" width="22.375" style="5" customWidth="1"/>
    <col min="16" max="16" width="1.625" style="5" customWidth="1"/>
    <col min="17" max="17" width="7.625" style="5" customWidth="1"/>
    <col min="18" max="18" width="1.625" style="5" customWidth="1"/>
    <col min="19" max="16384" width="9.00390625" style="247" customWidth="1"/>
  </cols>
  <sheetData>
    <row r="1" spans="2:18" ht="30" customHeight="1">
      <c r="B1" s="373" t="s">
        <v>40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2:18" ht="17.25">
      <c r="B2" s="248" t="s">
        <v>20</v>
      </c>
      <c r="F2" s="247"/>
      <c r="G2" s="1"/>
      <c r="H2" s="1"/>
      <c r="I2" s="1"/>
      <c r="O2" s="247"/>
      <c r="P2" s="1"/>
      <c r="Q2" s="1"/>
      <c r="R2" s="1"/>
    </row>
    <row r="3" spans="2:18" ht="18" thickBot="1">
      <c r="B3" s="247" t="s">
        <v>21</v>
      </c>
      <c r="F3" s="247"/>
      <c r="G3" s="1"/>
      <c r="H3" s="1"/>
      <c r="I3" s="1"/>
      <c r="O3" s="247"/>
      <c r="P3" s="1"/>
      <c r="Q3" s="1"/>
      <c r="R3" s="1"/>
    </row>
    <row r="4" spans="2:18" ht="45.75" customHeight="1" thickBot="1">
      <c r="B4" s="249" t="s">
        <v>204</v>
      </c>
      <c r="C4" s="250" t="s">
        <v>205</v>
      </c>
      <c r="D4" s="250" t="s">
        <v>24</v>
      </c>
      <c r="E4" s="250" t="s">
        <v>26</v>
      </c>
      <c r="F4" s="251" t="s">
        <v>1</v>
      </c>
      <c r="G4" s="393" t="s">
        <v>2</v>
      </c>
      <c r="H4" s="394"/>
      <c r="I4" s="395"/>
      <c r="K4" s="249" t="s">
        <v>206</v>
      </c>
      <c r="L4" s="250" t="s">
        <v>205</v>
      </c>
      <c r="M4" s="250" t="s">
        <v>24</v>
      </c>
      <c r="N4" s="250" t="s">
        <v>26</v>
      </c>
      <c r="O4" s="251" t="s">
        <v>1</v>
      </c>
      <c r="P4" s="393" t="s">
        <v>2</v>
      </c>
      <c r="Q4" s="394"/>
      <c r="R4" s="395"/>
    </row>
    <row r="5" spans="2:18" ht="33.75" customHeight="1">
      <c r="B5" s="387" t="s">
        <v>207</v>
      </c>
      <c r="C5" s="374" t="s">
        <v>208</v>
      </c>
      <c r="D5" s="252">
        <v>13</v>
      </c>
      <c r="E5" s="253" t="str">
        <f>VLOOKUP($D5,'出場校データ'!$A$5:$F$52,2,FALSE)</f>
        <v>関東</v>
      </c>
      <c r="F5" s="254" t="str">
        <f>VLOOKUP($D5,'出場校データ'!$A$5:$F$52,3,FALSE)</f>
        <v>大東文化大学第一高等学校</v>
      </c>
      <c r="G5" s="255" t="s">
        <v>219</v>
      </c>
      <c r="H5" s="256" t="str">
        <f>VLOOKUP($D5,'出場校データ'!$A$5:$F$52,5,FALSE)</f>
        <v>東京</v>
      </c>
      <c r="I5" s="257" t="s">
        <v>220</v>
      </c>
      <c r="K5" s="397" t="s">
        <v>209</v>
      </c>
      <c r="L5" s="396" t="s">
        <v>210</v>
      </c>
      <c r="M5" s="277">
        <v>8</v>
      </c>
      <c r="N5" s="278" t="str">
        <f>VLOOKUP($M5,'出場校データ'!$A$5:$F$52,2,FALSE)</f>
        <v>関東</v>
      </c>
      <c r="O5" s="279" t="str">
        <f>VLOOKUP($M5,'出場校データ'!$A$5:$F$52,3,FALSE)</f>
        <v>茨城県立下妻第二高等学校</v>
      </c>
      <c r="P5" s="280" t="s">
        <v>9</v>
      </c>
      <c r="Q5" s="281" t="str">
        <f>VLOOKUP($M5,'出場校データ'!$A$5:$F$52,5,FALSE)</f>
        <v>茨城</v>
      </c>
      <c r="R5" s="282" t="s">
        <v>10</v>
      </c>
    </row>
    <row r="6" spans="2:18" ht="33.75" customHeight="1">
      <c r="B6" s="388"/>
      <c r="C6" s="375"/>
      <c r="D6" s="258">
        <v>41</v>
      </c>
      <c r="E6" s="259" t="str">
        <f>VLOOKUP($D6,'出場校データ'!$A$5:$F$52,2,FALSE)</f>
        <v>九州</v>
      </c>
      <c r="F6" s="260" t="str">
        <f>VLOOKUP($D6,'出場校データ'!$A$5:$F$52,3,FALSE)</f>
        <v>佐賀県立牛津高等学校</v>
      </c>
      <c r="G6" s="261" t="s">
        <v>9</v>
      </c>
      <c r="H6" s="262" t="str">
        <f>VLOOKUP($D6,'出場校データ'!$A$5:$F$52,5,FALSE)</f>
        <v>佐賀</v>
      </c>
      <c r="I6" s="263" t="s">
        <v>10</v>
      </c>
      <c r="K6" s="398"/>
      <c r="L6" s="375"/>
      <c r="M6" s="258">
        <v>28</v>
      </c>
      <c r="N6" s="259" t="str">
        <f>VLOOKUP($M6,'出場校データ'!$A$5:$F$52,2,FALSE)</f>
        <v>近畿</v>
      </c>
      <c r="O6" s="260" t="str">
        <f>VLOOKUP($M6,'出場校データ'!$A$5:$F$52,3,FALSE)</f>
        <v>滝川高等学校</v>
      </c>
      <c r="P6" s="261" t="s">
        <v>9</v>
      </c>
      <c r="Q6" s="262" t="str">
        <f>VLOOKUP($M6,'出場校データ'!$A$5:$F$52,5,FALSE)</f>
        <v>兵庫</v>
      </c>
      <c r="R6" s="263" t="s">
        <v>10</v>
      </c>
    </row>
    <row r="7" spans="2:18" ht="33.75" customHeight="1">
      <c r="B7" s="388"/>
      <c r="C7" s="375"/>
      <c r="D7" s="258">
        <v>7</v>
      </c>
      <c r="E7" s="259" t="str">
        <f>VLOOKUP($D7,'出場校データ'!$A$5:$F$52,2,FALSE)</f>
        <v>東北</v>
      </c>
      <c r="F7" s="260" t="str">
        <f>VLOOKUP($D7,'出場校データ'!$A$5:$F$52,3,FALSE)</f>
        <v>福島県立郡山北工業高等学校</v>
      </c>
      <c r="G7" s="261" t="s">
        <v>9</v>
      </c>
      <c r="H7" s="262" t="str">
        <f>VLOOKUP($D7,'出場校データ'!$A$5:$F$52,5,FALSE)</f>
        <v>福島</v>
      </c>
      <c r="I7" s="263" t="s">
        <v>10</v>
      </c>
      <c r="K7" s="398"/>
      <c r="L7" s="375"/>
      <c r="M7" s="258">
        <v>46</v>
      </c>
      <c r="N7" s="259" t="str">
        <f>VLOOKUP($M7,'出場校データ'!$A$5:$F$52,2,FALSE)</f>
        <v>九州</v>
      </c>
      <c r="O7" s="260" t="str">
        <f>VLOOKUP($M7,'出場校データ'!$A$5:$F$52,3,FALSE)</f>
        <v>鹿児島県立鹿児島工業高等学校</v>
      </c>
      <c r="P7" s="261" t="s">
        <v>9</v>
      </c>
      <c r="Q7" s="262" t="str">
        <f>VLOOKUP($M7,'出場校データ'!$A$5:$F$52,5,FALSE)</f>
        <v>鹿児島</v>
      </c>
      <c r="R7" s="263" t="s">
        <v>10</v>
      </c>
    </row>
    <row r="8" spans="2:18" ht="33.75" customHeight="1">
      <c r="B8" s="388"/>
      <c r="C8" s="375"/>
      <c r="D8" s="258">
        <v>16</v>
      </c>
      <c r="E8" s="259" t="str">
        <f>VLOOKUP($D8,'出場校データ'!$A$5:$F$52,2,FALSE)</f>
        <v>北信越</v>
      </c>
      <c r="F8" s="260" t="str">
        <f>VLOOKUP($D8,'出場校データ'!$A$5:$F$52,3,FALSE)</f>
        <v>富山県立富山工業高等学校</v>
      </c>
      <c r="G8" s="261" t="s">
        <v>9</v>
      </c>
      <c r="H8" s="262" t="str">
        <f>VLOOKUP($D8,'出場校データ'!$A$5:$F$52,5,FALSE)</f>
        <v>富山</v>
      </c>
      <c r="I8" s="263" t="s">
        <v>10</v>
      </c>
      <c r="K8" s="398"/>
      <c r="L8" s="375"/>
      <c r="M8" s="258">
        <v>17</v>
      </c>
      <c r="N8" s="259" t="str">
        <f>VLOOKUP($M8,'出場校データ'!$A$5:$F$52,2,FALSE)</f>
        <v>北信越</v>
      </c>
      <c r="O8" s="260" t="str">
        <f>VLOOKUP($M8,'出場校データ'!$A$5:$F$52,3,FALSE)</f>
        <v>石川県立野々市明倫高等学校</v>
      </c>
      <c r="P8" s="261" t="s">
        <v>9</v>
      </c>
      <c r="Q8" s="262" t="str">
        <f>VLOOKUP($M8,'出場校データ'!$A$5:$F$52,5,FALSE)</f>
        <v>石川</v>
      </c>
      <c r="R8" s="263" t="s">
        <v>10</v>
      </c>
    </row>
    <row r="9" spans="2:18" ht="33.75" customHeight="1">
      <c r="B9" s="388"/>
      <c r="C9" s="375"/>
      <c r="D9" s="258">
        <v>32</v>
      </c>
      <c r="E9" s="259" t="str">
        <f>VLOOKUP($D9,'出場校データ'!$A$5:$F$52,2,FALSE)</f>
        <v>中国</v>
      </c>
      <c r="F9" s="260" t="str">
        <f>VLOOKUP($D9,'出場校データ'!$A$5:$F$52,3,FALSE)</f>
        <v>島根県立三刀屋高等学校</v>
      </c>
      <c r="G9" s="261" t="s">
        <v>9</v>
      </c>
      <c r="H9" s="262" t="str">
        <f>VLOOKUP($D9,'出場校データ'!$A$5:$F$52,5,FALSE)</f>
        <v>島根</v>
      </c>
      <c r="I9" s="263" t="s">
        <v>10</v>
      </c>
      <c r="K9" s="398"/>
      <c r="L9" s="375"/>
      <c r="M9" s="258">
        <v>21</v>
      </c>
      <c r="N9" s="259" t="str">
        <f>VLOOKUP($M9,'出場校データ'!$A$5:$F$52,2,FALSE)</f>
        <v>東海</v>
      </c>
      <c r="O9" s="260" t="str">
        <f>VLOOKUP($M9,'出場校データ'!$A$5:$F$52,3,FALSE)</f>
        <v>岐阜聖徳学園高等学校</v>
      </c>
      <c r="P9" s="261" t="s">
        <v>9</v>
      </c>
      <c r="Q9" s="262" t="str">
        <f>VLOOKUP($M9,'出場校データ'!$A$5:$F$52,5,FALSE)</f>
        <v>岐阜</v>
      </c>
      <c r="R9" s="263" t="s">
        <v>10</v>
      </c>
    </row>
    <row r="10" spans="2:18" ht="33.75" customHeight="1" thickBot="1">
      <c r="B10" s="388"/>
      <c r="C10" s="380"/>
      <c r="D10" s="390"/>
      <c r="E10" s="391"/>
      <c r="F10" s="391"/>
      <c r="G10" s="391"/>
      <c r="H10" s="391"/>
      <c r="I10" s="392"/>
      <c r="K10" s="398"/>
      <c r="L10" s="380"/>
      <c r="M10" s="384"/>
      <c r="N10" s="385"/>
      <c r="O10" s="385"/>
      <c r="P10" s="385"/>
      <c r="Q10" s="385"/>
      <c r="R10" s="386"/>
    </row>
    <row r="11" spans="2:18" ht="33.75" customHeight="1">
      <c r="B11" s="388"/>
      <c r="C11" s="374" t="s">
        <v>211</v>
      </c>
      <c r="D11" s="264">
        <v>9</v>
      </c>
      <c r="E11" s="253" t="str">
        <f>VLOOKUP($D11,'出場校データ'!$A$5:$F$52,2,FALSE)</f>
        <v>関東</v>
      </c>
      <c r="F11" s="254" t="str">
        <f>VLOOKUP($D11,'出場校データ'!$A$5:$F$52,3,FALSE)</f>
        <v>白鷗大学足利高等学校</v>
      </c>
      <c r="G11" s="255" t="s">
        <v>9</v>
      </c>
      <c r="H11" s="256" t="str">
        <f>VLOOKUP($D11,'出場校データ'!$A$5:$F$52,5,FALSE)</f>
        <v>栃木</v>
      </c>
      <c r="I11" s="257" t="s">
        <v>10</v>
      </c>
      <c r="K11" s="398"/>
      <c r="L11" s="374" t="s">
        <v>212</v>
      </c>
      <c r="M11" s="264">
        <v>14</v>
      </c>
      <c r="N11" s="253" t="str">
        <f>VLOOKUP($M11,'出場校データ'!$A$5:$F$52,2,FALSE)</f>
        <v>関東</v>
      </c>
      <c r="O11" s="254" t="str">
        <f>VLOOKUP($M11,'出場校データ'!$A$5:$F$52,3,FALSE)</f>
        <v>神奈川県立伊勢原高等学校</v>
      </c>
      <c r="P11" s="255" t="s">
        <v>9</v>
      </c>
      <c r="Q11" s="256" t="str">
        <f>VLOOKUP($M11,'出場校データ'!$A$5:$F$52,5,FALSE)</f>
        <v>神奈川</v>
      </c>
      <c r="R11" s="257" t="s">
        <v>10</v>
      </c>
    </row>
    <row r="12" spans="2:18" ht="33.75" customHeight="1">
      <c r="B12" s="388"/>
      <c r="C12" s="375"/>
      <c r="D12" s="258">
        <v>42</v>
      </c>
      <c r="E12" s="259" t="str">
        <f>VLOOKUP($D12,'出場校データ'!$A$5:$F$52,2,FALSE)</f>
        <v>九州</v>
      </c>
      <c r="F12" s="260" t="str">
        <f>VLOOKUP($D12,'出場校データ'!$A$5:$F$52,3,FALSE)</f>
        <v>長崎県立大村工業高等学校</v>
      </c>
      <c r="G12" s="261" t="s">
        <v>9</v>
      </c>
      <c r="H12" s="262" t="str">
        <f>VLOOKUP($D12,'出場校データ'!$A$5:$F$52,5,FALSE)</f>
        <v>長崎</v>
      </c>
      <c r="I12" s="263" t="s">
        <v>10</v>
      </c>
      <c r="K12" s="398"/>
      <c r="L12" s="375"/>
      <c r="M12" s="258">
        <v>30</v>
      </c>
      <c r="N12" s="259" t="str">
        <f>VLOOKUP($M12,'出場校データ'!$A$5:$F$52,2,FALSE)</f>
        <v>近畿</v>
      </c>
      <c r="O12" s="260" t="str">
        <f>VLOOKUP($M12,'出場校データ'!$A$5:$F$52,3,FALSE)</f>
        <v>和歌山県立箕島高等学校</v>
      </c>
      <c r="P12" s="261" t="s">
        <v>9</v>
      </c>
      <c r="Q12" s="262" t="str">
        <f>VLOOKUP($M12,'出場校データ'!$A$5:$F$52,5,FALSE)</f>
        <v>和歌山</v>
      </c>
      <c r="R12" s="263" t="s">
        <v>10</v>
      </c>
    </row>
    <row r="13" spans="2:18" ht="33.75" customHeight="1">
      <c r="B13" s="388"/>
      <c r="C13" s="375"/>
      <c r="D13" s="258">
        <v>2</v>
      </c>
      <c r="E13" s="259" t="str">
        <f>VLOOKUP($D13,'出場校データ'!$A$5:$F$52,2,FALSE)</f>
        <v>東北</v>
      </c>
      <c r="F13" s="260" t="str">
        <f>VLOOKUP($D13,'出場校データ'!$A$5:$F$52,3,FALSE)</f>
        <v>青森県立五所川原農林高等学校</v>
      </c>
      <c r="G13" s="261" t="s">
        <v>9</v>
      </c>
      <c r="H13" s="262" t="str">
        <f>VLOOKUP($D13,'出場校データ'!$A$5:$F$52,5,FALSE)</f>
        <v>青森</v>
      </c>
      <c r="I13" s="263" t="s">
        <v>10</v>
      </c>
      <c r="K13" s="398"/>
      <c r="L13" s="375"/>
      <c r="M13" s="258">
        <v>48</v>
      </c>
      <c r="N13" s="259" t="str">
        <f>VLOOKUP($M13,'出場校データ'!$A$5:$F$52,2,FALSE)</f>
        <v>開催枠</v>
      </c>
      <c r="O13" s="260" t="str">
        <f>VLOOKUP($M13,'出場校データ'!$A$5:$F$52,3,FALSE)</f>
        <v>筑紫台高等学校</v>
      </c>
      <c r="P13" s="261" t="s">
        <v>9</v>
      </c>
      <c r="Q13" s="262" t="str">
        <f>VLOOKUP($M13,'出場校データ'!$A$5:$F$52,5,FALSE)</f>
        <v>福岡</v>
      </c>
      <c r="R13" s="263" t="s">
        <v>10</v>
      </c>
    </row>
    <row r="14" spans="2:18" ht="33.75" customHeight="1">
      <c r="B14" s="388"/>
      <c r="C14" s="375"/>
      <c r="D14" s="258">
        <v>22</v>
      </c>
      <c r="E14" s="259" t="str">
        <f>VLOOKUP($D14,'出場校データ'!$A$5:$F$52,2,FALSE)</f>
        <v>東海</v>
      </c>
      <c r="F14" s="260" t="str">
        <f>VLOOKUP($D14,'出場校データ'!$A$5:$F$52,3,FALSE)</f>
        <v>飛龍高等学校</v>
      </c>
      <c r="G14" s="261" t="s">
        <v>9</v>
      </c>
      <c r="H14" s="262" t="str">
        <f>VLOOKUP($D14,'出場校データ'!$A$5:$F$52,5,FALSE)</f>
        <v>静岡</v>
      </c>
      <c r="I14" s="263" t="s">
        <v>10</v>
      </c>
      <c r="K14" s="398"/>
      <c r="L14" s="375"/>
      <c r="M14" s="258">
        <v>33</v>
      </c>
      <c r="N14" s="259" t="str">
        <f>VLOOKUP($M14,'出場校データ'!$A$5:$F$52,2,FALSE)</f>
        <v>中国</v>
      </c>
      <c r="O14" s="260" t="str">
        <f>VLOOKUP($M14,'出場校データ'!$A$5:$F$52,3,FALSE)</f>
        <v>岡山県立新見高等学校</v>
      </c>
      <c r="P14" s="261" t="s">
        <v>9</v>
      </c>
      <c r="Q14" s="262" t="str">
        <f>VLOOKUP($M14,'出場校データ'!$A$5:$F$52,5,FALSE)</f>
        <v>岡山</v>
      </c>
      <c r="R14" s="263" t="s">
        <v>10</v>
      </c>
    </row>
    <row r="15" spans="2:18" ht="33.75" customHeight="1">
      <c r="B15" s="388"/>
      <c r="C15" s="375"/>
      <c r="D15" s="258">
        <v>36</v>
      </c>
      <c r="E15" s="259" t="str">
        <f>VLOOKUP($D15,'出場校データ'!$A$5:$F$52,2,FALSE)</f>
        <v>四国</v>
      </c>
      <c r="F15" s="260" t="str">
        <f>VLOOKUP($D15,'出場校データ'!$A$5:$F$52,3,FALSE)</f>
        <v>徳島県立城北高等学校</v>
      </c>
      <c r="G15" s="261" t="s">
        <v>9</v>
      </c>
      <c r="H15" s="262" t="str">
        <f>VLOOKUP($D15,'出場校データ'!$A$5:$F$52,5,FALSE)</f>
        <v>徳島</v>
      </c>
      <c r="I15" s="263" t="s">
        <v>10</v>
      </c>
      <c r="K15" s="398"/>
      <c r="L15" s="375"/>
      <c r="M15" s="258">
        <v>38</v>
      </c>
      <c r="N15" s="259" t="str">
        <f>VLOOKUP($M15,'出場校データ'!$A$5:$F$52,2,FALSE)</f>
        <v>四国</v>
      </c>
      <c r="O15" s="260" t="str">
        <f>VLOOKUP($M15,'出場校データ'!$A$5:$F$52,3,FALSE)</f>
        <v>愛媛県立松山工業高等学校</v>
      </c>
      <c r="P15" s="261" t="s">
        <v>9</v>
      </c>
      <c r="Q15" s="262" t="str">
        <f>VLOOKUP($M15,'出場校データ'!$A$5:$F$52,5,FALSE)</f>
        <v>愛媛</v>
      </c>
      <c r="R15" s="263" t="s">
        <v>10</v>
      </c>
    </row>
    <row r="16" spans="2:18" ht="33.75" customHeight="1" thickBot="1">
      <c r="B16" s="389"/>
      <c r="C16" s="376"/>
      <c r="D16" s="265">
        <v>27</v>
      </c>
      <c r="E16" s="266" t="str">
        <f>VLOOKUP($D16,'出場校データ'!$A$5:$F$52,2,FALSE)</f>
        <v>近畿</v>
      </c>
      <c r="F16" s="267" t="str">
        <f>VLOOKUP($D16,'出場校データ'!$A$5:$F$52,3,FALSE)</f>
        <v>興國高等学校</v>
      </c>
      <c r="G16" s="268" t="s">
        <v>9</v>
      </c>
      <c r="H16" s="269" t="str">
        <f>VLOOKUP($D16,'出場校データ'!$A$5:$F$52,5,FALSE)</f>
        <v>大阪</v>
      </c>
      <c r="I16" s="270" t="s">
        <v>10</v>
      </c>
      <c r="K16" s="399"/>
      <c r="L16" s="376"/>
      <c r="M16" s="265">
        <v>3</v>
      </c>
      <c r="N16" s="266" t="str">
        <f>VLOOKUP($M16,'出場校データ'!$A$5:$F$52,2,FALSE)</f>
        <v>東北</v>
      </c>
      <c r="O16" s="267" t="str">
        <f>VLOOKUP($M16,'出場校データ'!$A$5:$F$52,3,FALSE)</f>
        <v>盛岡中央高等学校</v>
      </c>
      <c r="P16" s="268" t="s">
        <v>9</v>
      </c>
      <c r="Q16" s="269" t="str">
        <f>VLOOKUP($M16,'出場校データ'!$A$5:$F$52,5,FALSE)</f>
        <v>岩手</v>
      </c>
      <c r="R16" s="270" t="s">
        <v>10</v>
      </c>
    </row>
    <row r="17" spans="2:18" ht="33.75" customHeight="1">
      <c r="B17" s="381" t="s">
        <v>213</v>
      </c>
      <c r="C17" s="374" t="s">
        <v>214</v>
      </c>
      <c r="D17" s="264">
        <v>10</v>
      </c>
      <c r="E17" s="253" t="str">
        <f>VLOOKUP($D17,'出場校データ'!$A$5:$F$52,2,FALSE)</f>
        <v>関東</v>
      </c>
      <c r="F17" s="254" t="str">
        <f>VLOOKUP($D17,'出場校データ'!$A$5:$F$52,3,FALSE)</f>
        <v>新島学園高等学校</v>
      </c>
      <c r="G17" s="255" t="s">
        <v>9</v>
      </c>
      <c r="H17" s="256" t="str">
        <f>VLOOKUP($D17,'出場校データ'!$A$5:$F$52,5,FALSE)</f>
        <v>群馬</v>
      </c>
      <c r="I17" s="257" t="s">
        <v>10</v>
      </c>
      <c r="K17" s="377" t="s">
        <v>215</v>
      </c>
      <c r="L17" s="374" t="s">
        <v>216</v>
      </c>
      <c r="M17" s="264">
        <v>15</v>
      </c>
      <c r="N17" s="253" t="str">
        <f>VLOOKUP($M17,'出場校データ'!$A$5:$F$52,2,FALSE)</f>
        <v>関東</v>
      </c>
      <c r="O17" s="254" t="str">
        <f>VLOOKUP($M17,'出場校データ'!$A$5:$F$52,3,FALSE)</f>
        <v>山梨県立身延高等学校</v>
      </c>
      <c r="P17" s="255" t="s">
        <v>9</v>
      </c>
      <c r="Q17" s="256" t="str">
        <f>VLOOKUP($M17,'出場校データ'!$A$5:$F$52,5,FALSE)</f>
        <v>山梨</v>
      </c>
      <c r="R17" s="257" t="s">
        <v>10</v>
      </c>
    </row>
    <row r="18" spans="2:18" ht="33.75" customHeight="1">
      <c r="B18" s="382"/>
      <c r="C18" s="375"/>
      <c r="D18" s="258">
        <v>40</v>
      </c>
      <c r="E18" s="259" t="str">
        <f>VLOOKUP($D18,'出場校データ'!$A$5:$F$52,2,FALSE)</f>
        <v>九州</v>
      </c>
      <c r="F18" s="260" t="str">
        <f>VLOOKUP($D18,'出場校データ'!$A$5:$F$52,3,FALSE)</f>
        <v>九州産業大学付属九州高等学校</v>
      </c>
      <c r="G18" s="261" t="s">
        <v>9</v>
      </c>
      <c r="H18" s="262" t="str">
        <f>VLOOKUP($D18,'出場校データ'!$A$5:$F$52,5,FALSE)</f>
        <v>福岡</v>
      </c>
      <c r="I18" s="263" t="s">
        <v>10</v>
      </c>
      <c r="K18" s="378"/>
      <c r="L18" s="375"/>
      <c r="M18" s="258">
        <v>45</v>
      </c>
      <c r="N18" s="259" t="str">
        <f>VLOOKUP($M18,'出場校データ'!$A$5:$F$52,2,FALSE)</f>
        <v>九州</v>
      </c>
      <c r="O18" s="260" t="str">
        <f>VLOOKUP($M18,'出場校データ'!$A$5:$F$52,3,FALSE)</f>
        <v>宮崎県立宮崎工業高等学校</v>
      </c>
      <c r="P18" s="261" t="s">
        <v>9</v>
      </c>
      <c r="Q18" s="262" t="str">
        <f>VLOOKUP($M18,'出場校データ'!$A$5:$F$52,5,FALSE)</f>
        <v>宮崎</v>
      </c>
      <c r="R18" s="263" t="s">
        <v>10</v>
      </c>
    </row>
    <row r="19" spans="2:18" ht="33.75" customHeight="1">
      <c r="B19" s="382"/>
      <c r="C19" s="375"/>
      <c r="D19" s="258">
        <v>19</v>
      </c>
      <c r="E19" s="259" t="str">
        <f>VLOOKUP($D19,'出場校データ'!$A$5:$F$52,2,FALSE)</f>
        <v>北信越</v>
      </c>
      <c r="F19" s="260" t="str">
        <f>VLOOKUP($D19,'出場校データ'!$A$5:$F$52,3,FALSE)</f>
        <v>日本文理高等学校</v>
      </c>
      <c r="G19" s="261" t="s">
        <v>9</v>
      </c>
      <c r="H19" s="262" t="str">
        <f>VLOOKUP($D19,'出場校データ'!$A$5:$F$52,5,FALSE)</f>
        <v>新潟</v>
      </c>
      <c r="I19" s="263" t="s">
        <v>10</v>
      </c>
      <c r="K19" s="378"/>
      <c r="L19" s="375"/>
      <c r="M19" s="258">
        <v>23</v>
      </c>
      <c r="N19" s="259" t="str">
        <f>VLOOKUP($M19,'出場校データ'!$A$5:$F$52,2,FALSE)</f>
        <v>東海</v>
      </c>
      <c r="O19" s="260" t="str">
        <f>VLOOKUP($M19,'出場校データ'!$A$5:$F$52,3,FALSE)</f>
        <v>豊川高等学校</v>
      </c>
      <c r="P19" s="261" t="s">
        <v>9</v>
      </c>
      <c r="Q19" s="262" t="str">
        <f>VLOOKUP($M19,'出場校データ'!$A$5:$F$52,5,FALSE)</f>
        <v>愛知</v>
      </c>
      <c r="R19" s="263" t="s">
        <v>10</v>
      </c>
    </row>
    <row r="20" spans="2:18" ht="33.75" customHeight="1">
      <c r="B20" s="382"/>
      <c r="C20" s="375"/>
      <c r="D20" s="258">
        <v>24</v>
      </c>
      <c r="E20" s="259" t="str">
        <f>VLOOKUP($D20,'出場校データ'!$A$5:$F$52,2,FALSE)</f>
        <v>東海</v>
      </c>
      <c r="F20" s="260" t="str">
        <f>VLOOKUP($D20,'出場校データ'!$A$5:$F$52,3,FALSE)</f>
        <v>三重県立四日市工業高等学校</v>
      </c>
      <c r="G20" s="261" t="s">
        <v>9</v>
      </c>
      <c r="H20" s="262" t="str">
        <f>VLOOKUP($D20,'出場校データ'!$A$5:$F$52,5,FALSE)</f>
        <v>三重</v>
      </c>
      <c r="I20" s="263" t="s">
        <v>10</v>
      </c>
      <c r="K20" s="378"/>
      <c r="L20" s="375"/>
      <c r="M20" s="258">
        <v>31</v>
      </c>
      <c r="N20" s="259" t="str">
        <f>VLOOKUP($M20,'出場校データ'!$A$5:$F$52,2,FALSE)</f>
        <v>中国</v>
      </c>
      <c r="O20" s="260" t="str">
        <f>VLOOKUP($M20,'出場校データ'!$A$5:$F$52,3,FALSE)</f>
        <v>鳥取県立倉吉総合産業高等学校</v>
      </c>
      <c r="P20" s="261" t="s">
        <v>9</v>
      </c>
      <c r="Q20" s="262" t="str">
        <f>VLOOKUP($M20,'出場校データ'!$A$5:$F$52,5,FALSE)</f>
        <v>鳥取</v>
      </c>
      <c r="R20" s="263" t="s">
        <v>10</v>
      </c>
    </row>
    <row r="21" spans="2:18" ht="33.75" customHeight="1">
      <c r="B21" s="382"/>
      <c r="C21" s="375"/>
      <c r="D21" s="258">
        <v>34</v>
      </c>
      <c r="E21" s="259" t="str">
        <f>VLOOKUP($D21,'出場校データ'!$A$5:$F$52,2,FALSE)</f>
        <v>中国</v>
      </c>
      <c r="F21" s="260" t="str">
        <f>VLOOKUP($D21,'出場校データ'!$A$5:$F$52,3,FALSE)</f>
        <v>広島県立御調高等学校</v>
      </c>
      <c r="G21" s="261" t="s">
        <v>9</v>
      </c>
      <c r="H21" s="262" t="str">
        <f>VLOOKUP($D21,'出場校データ'!$A$5:$F$52,5,FALSE)</f>
        <v>広島</v>
      </c>
      <c r="I21" s="263" t="s">
        <v>10</v>
      </c>
      <c r="K21" s="378"/>
      <c r="L21" s="375"/>
      <c r="M21" s="258">
        <v>26</v>
      </c>
      <c r="N21" s="259" t="str">
        <f>VLOOKUP($M21,'出場校データ'!$A$5:$F$52,2,FALSE)</f>
        <v>近畿</v>
      </c>
      <c r="O21" s="260" t="str">
        <f>VLOOKUP($M21,'出場校データ'!$A$5:$F$52,3,FALSE)</f>
        <v>京都府立綾部高等学校</v>
      </c>
      <c r="P21" s="261" t="s">
        <v>9</v>
      </c>
      <c r="Q21" s="262" t="str">
        <f>VLOOKUP($M21,'出場校データ'!$A$5:$F$52,5,FALSE)</f>
        <v>京都</v>
      </c>
      <c r="R21" s="263" t="s">
        <v>10</v>
      </c>
    </row>
    <row r="22" spans="2:18" ht="33.75" customHeight="1" thickBot="1">
      <c r="B22" s="382"/>
      <c r="C22" s="380"/>
      <c r="D22" s="271">
        <v>39</v>
      </c>
      <c r="E22" s="272" t="str">
        <f>VLOOKUP($D22,'出場校データ'!$A$5:$F$52,2,FALSE)</f>
        <v>四国</v>
      </c>
      <c r="F22" s="273" t="str">
        <f>VLOOKUP($D22,'出場校データ'!$A$5:$F$52,3,FALSE)</f>
        <v>高知県立高知工業高等学校</v>
      </c>
      <c r="G22" s="274" t="s">
        <v>9</v>
      </c>
      <c r="H22" s="275" t="str">
        <f>VLOOKUP($D22,'出場校データ'!$A$5:$F$52,5,FALSE)</f>
        <v>高知</v>
      </c>
      <c r="I22" s="276" t="s">
        <v>10</v>
      </c>
      <c r="K22" s="378"/>
      <c r="L22" s="380"/>
      <c r="M22" s="384"/>
      <c r="N22" s="385"/>
      <c r="O22" s="385"/>
      <c r="P22" s="385"/>
      <c r="Q22" s="385"/>
      <c r="R22" s="386"/>
    </row>
    <row r="23" spans="2:18" ht="33.75" customHeight="1">
      <c r="B23" s="382"/>
      <c r="C23" s="374" t="s">
        <v>217</v>
      </c>
      <c r="D23" s="264">
        <v>11</v>
      </c>
      <c r="E23" s="253" t="str">
        <f>VLOOKUP($D23,'出場校データ'!$A$5:$F$52,2,FALSE)</f>
        <v>関東</v>
      </c>
      <c r="F23" s="254" t="str">
        <f>VLOOKUP($D23,'出場校データ'!$A$5:$F$52,3,FALSE)</f>
        <v>埼玉栄高等学校</v>
      </c>
      <c r="G23" s="255" t="s">
        <v>9</v>
      </c>
      <c r="H23" s="256" t="str">
        <f>VLOOKUP($D23,'出場校データ'!$A$5:$F$52,5,FALSE)</f>
        <v>埼玉</v>
      </c>
      <c r="I23" s="257" t="s">
        <v>10</v>
      </c>
      <c r="K23" s="378"/>
      <c r="L23" s="374" t="s">
        <v>218</v>
      </c>
      <c r="M23" s="264">
        <v>12</v>
      </c>
      <c r="N23" s="253" t="str">
        <f>VLOOKUP($M23,'出場校データ'!$A$5:$F$52,2,FALSE)</f>
        <v>関東</v>
      </c>
      <c r="O23" s="254" t="str">
        <f>VLOOKUP($M23,'出場校データ'!$A$5:$F$52,3,FALSE)</f>
        <v>千葉敬愛高等学校</v>
      </c>
      <c r="P23" s="255" t="s">
        <v>9</v>
      </c>
      <c r="Q23" s="256" t="str">
        <f>VLOOKUP($M23,'出場校データ'!$A$5:$F$52,5,FALSE)</f>
        <v>千葉</v>
      </c>
      <c r="R23" s="257" t="s">
        <v>10</v>
      </c>
    </row>
    <row r="24" spans="2:18" ht="33.75" customHeight="1">
      <c r="B24" s="382"/>
      <c r="C24" s="375"/>
      <c r="D24" s="258">
        <v>43</v>
      </c>
      <c r="E24" s="259" t="str">
        <f>VLOOKUP($D24,'出場校データ'!$A$5:$F$52,2,FALSE)</f>
        <v>九州</v>
      </c>
      <c r="F24" s="260" t="str">
        <f>VLOOKUP($D24,'出場校データ'!$A$5:$F$52,3,FALSE)</f>
        <v>熊本県立天草工業高等学校</v>
      </c>
      <c r="G24" s="261" t="s">
        <v>9</v>
      </c>
      <c r="H24" s="262" t="str">
        <f>VLOOKUP($D24,'出場校データ'!$A$5:$F$52,5,FALSE)</f>
        <v>熊本</v>
      </c>
      <c r="I24" s="263" t="s">
        <v>10</v>
      </c>
      <c r="K24" s="378"/>
      <c r="L24" s="375"/>
      <c r="M24" s="258">
        <v>47</v>
      </c>
      <c r="N24" s="259" t="str">
        <f>VLOOKUP($M24,'出場校データ'!$A$5:$F$52,2,FALSE)</f>
        <v>九州</v>
      </c>
      <c r="O24" s="260" t="str">
        <f>VLOOKUP($M24,'出場校データ'!$A$5:$F$52,3,FALSE)</f>
        <v>沖縄県立読谷高等学校</v>
      </c>
      <c r="P24" s="261" t="s">
        <v>9</v>
      </c>
      <c r="Q24" s="262" t="str">
        <f>VLOOKUP($M24,'出場校データ'!$A$5:$F$52,5,FALSE)</f>
        <v>沖縄</v>
      </c>
      <c r="R24" s="263" t="s">
        <v>10</v>
      </c>
    </row>
    <row r="25" spans="2:18" ht="33.75" customHeight="1">
      <c r="B25" s="382"/>
      <c r="C25" s="375"/>
      <c r="D25" s="258">
        <v>6</v>
      </c>
      <c r="E25" s="259" t="str">
        <f>VLOOKUP($D25,'出場校データ'!$A$5:$F$52,2,FALSE)</f>
        <v>東北</v>
      </c>
      <c r="F25" s="260" t="str">
        <f>VLOOKUP($D25,'出場校データ'!$A$5:$F$52,3,FALSE)</f>
        <v>山形県立南陽高等学校</v>
      </c>
      <c r="G25" s="261" t="s">
        <v>9</v>
      </c>
      <c r="H25" s="262" t="str">
        <f>VLOOKUP($D25,'出場校データ'!$A$5:$F$52,5,FALSE)</f>
        <v>山形</v>
      </c>
      <c r="I25" s="263" t="s">
        <v>10</v>
      </c>
      <c r="K25" s="378"/>
      <c r="L25" s="375"/>
      <c r="M25" s="258">
        <v>20</v>
      </c>
      <c r="N25" s="259" t="str">
        <f>VLOOKUP($M25,'出場校データ'!$A$5:$F$52,2,FALSE)</f>
        <v>北信越</v>
      </c>
      <c r="O25" s="260" t="str">
        <f>VLOOKUP($M25,'出場校データ'!$A$5:$F$52,3,FALSE)</f>
        <v>長野県飯山北高等学校</v>
      </c>
      <c r="P25" s="261" t="s">
        <v>9</v>
      </c>
      <c r="Q25" s="262" t="str">
        <f>VLOOKUP($M25,'出場校データ'!$A$5:$F$52,5,FALSE)</f>
        <v>長野</v>
      </c>
      <c r="R25" s="263" t="s">
        <v>10</v>
      </c>
    </row>
    <row r="26" spans="2:18" ht="33.75" customHeight="1">
      <c r="B26" s="382"/>
      <c r="C26" s="375"/>
      <c r="D26" s="258">
        <v>25</v>
      </c>
      <c r="E26" s="259" t="str">
        <f>VLOOKUP($D26,'出場校データ'!$A$5:$F$52,2,FALSE)</f>
        <v>近畿</v>
      </c>
      <c r="F26" s="260" t="str">
        <f>VLOOKUP($D26,'出場校データ'!$A$5:$F$52,3,FALSE)</f>
        <v>滋賀県立栗東高等学校</v>
      </c>
      <c r="G26" s="261" t="s">
        <v>9</v>
      </c>
      <c r="H26" s="262" t="str">
        <f>VLOOKUP($D26,'出場校データ'!$A$5:$F$52,5,FALSE)</f>
        <v>滋賀</v>
      </c>
      <c r="I26" s="263" t="s">
        <v>10</v>
      </c>
      <c r="K26" s="378"/>
      <c r="L26" s="375"/>
      <c r="M26" s="258">
        <v>37</v>
      </c>
      <c r="N26" s="259" t="str">
        <f>VLOOKUP($M26,'出場校データ'!$A$5:$F$52,2,FALSE)</f>
        <v>四国</v>
      </c>
      <c r="O26" s="260" t="str">
        <f>VLOOKUP($M26,'出場校データ'!$A$5:$F$52,3,FALSE)</f>
        <v>香川県立多度津高等学校</v>
      </c>
      <c r="P26" s="261" t="s">
        <v>9</v>
      </c>
      <c r="Q26" s="262" t="str">
        <f>VLOOKUP($M26,'出場校データ'!$A$5:$F$52,5,FALSE)</f>
        <v>香川</v>
      </c>
      <c r="R26" s="263" t="s">
        <v>10</v>
      </c>
    </row>
    <row r="27" spans="2:18" ht="33.75" customHeight="1">
      <c r="B27" s="382"/>
      <c r="C27" s="375"/>
      <c r="D27" s="258">
        <v>1</v>
      </c>
      <c r="E27" s="259" t="str">
        <f>VLOOKUP($D27,'出場校データ'!$A$5:$F$52,2,FALSE)</f>
        <v>北海道</v>
      </c>
      <c r="F27" s="260" t="str">
        <f>VLOOKUP($D27,'出場校データ'!$A$5:$F$52,3,FALSE)</f>
        <v>北海道当別高等学校</v>
      </c>
      <c r="G27" s="261" t="s">
        <v>9</v>
      </c>
      <c r="H27" s="262" t="str">
        <f>VLOOKUP($D27,'出場校データ'!$A$5:$F$52,5,FALSE)</f>
        <v>北海道</v>
      </c>
      <c r="I27" s="263" t="s">
        <v>10</v>
      </c>
      <c r="K27" s="378"/>
      <c r="L27" s="375"/>
      <c r="M27" s="258">
        <v>4</v>
      </c>
      <c r="N27" s="259" t="str">
        <f>VLOOKUP($M27,'出場校データ'!$A$5:$F$52,2,FALSE)</f>
        <v>東北</v>
      </c>
      <c r="O27" s="260" t="str">
        <f>VLOOKUP($M27,'出場校データ'!$A$5:$F$52,3,FALSE)</f>
        <v>宮城県白石工業高等学校</v>
      </c>
      <c r="P27" s="261" t="s">
        <v>9</v>
      </c>
      <c r="Q27" s="262" t="str">
        <f>VLOOKUP($M27,'出場校データ'!$A$5:$F$52,5,FALSE)</f>
        <v>宮城</v>
      </c>
      <c r="R27" s="263" t="s">
        <v>10</v>
      </c>
    </row>
    <row r="28" spans="2:18" ht="33.75" customHeight="1" thickBot="1">
      <c r="B28" s="383"/>
      <c r="C28" s="376"/>
      <c r="D28" s="384"/>
      <c r="E28" s="385"/>
      <c r="F28" s="385"/>
      <c r="G28" s="385"/>
      <c r="H28" s="385"/>
      <c r="I28" s="386"/>
      <c r="K28" s="379"/>
      <c r="L28" s="376"/>
      <c r="M28" s="384"/>
      <c r="N28" s="385"/>
      <c r="O28" s="385"/>
      <c r="P28" s="385"/>
      <c r="Q28" s="385"/>
      <c r="R28" s="386"/>
    </row>
    <row r="29" spans="6:18" ht="14.25">
      <c r="F29" s="4"/>
      <c r="G29" s="4"/>
      <c r="H29" s="4"/>
      <c r="I29" s="4"/>
      <c r="O29" s="4"/>
      <c r="P29" s="4"/>
      <c r="Q29" s="4"/>
      <c r="R29" s="4"/>
    </row>
    <row r="30" spans="6:18" ht="14.25">
      <c r="F30" s="4"/>
      <c r="G30" s="4"/>
      <c r="H30" s="4"/>
      <c r="I30" s="4"/>
      <c r="O30" s="4"/>
      <c r="P30" s="4"/>
      <c r="Q30" s="4"/>
      <c r="R30" s="4"/>
    </row>
    <row r="31" spans="6:18" ht="14.25">
      <c r="F31" s="4"/>
      <c r="G31" s="4"/>
      <c r="H31" s="4"/>
      <c r="I31" s="4"/>
      <c r="O31" s="4"/>
      <c r="P31" s="4"/>
      <c r="Q31" s="4"/>
      <c r="R31" s="4"/>
    </row>
  </sheetData>
  <sheetProtection/>
  <mergeCells count="20">
    <mergeCell ref="B5:B16"/>
    <mergeCell ref="C5:C10"/>
    <mergeCell ref="D10:I10"/>
    <mergeCell ref="P4:R4"/>
    <mergeCell ref="G4:I4"/>
    <mergeCell ref="L5:L10"/>
    <mergeCell ref="L11:L16"/>
    <mergeCell ref="C11:C16"/>
    <mergeCell ref="K5:K16"/>
    <mergeCell ref="M10:R10"/>
    <mergeCell ref="B1:R1"/>
    <mergeCell ref="L23:L28"/>
    <mergeCell ref="C23:C28"/>
    <mergeCell ref="K17:K28"/>
    <mergeCell ref="L17:L22"/>
    <mergeCell ref="B17:B28"/>
    <mergeCell ref="C17:C22"/>
    <mergeCell ref="D28:I28"/>
    <mergeCell ref="M22:R22"/>
    <mergeCell ref="M28:R28"/>
  </mergeCells>
  <conditionalFormatting sqref="E5:E9 E11:E27">
    <cfRule type="expression" priority="1" dxfId="34" stopIfTrue="1">
      <formula>ISERROR($E5)</formula>
    </cfRule>
  </conditionalFormatting>
  <conditionalFormatting sqref="F5:F9 F11:F27">
    <cfRule type="expression" priority="2" dxfId="33" stopIfTrue="1">
      <formula>ISERROR($F5)</formula>
    </cfRule>
  </conditionalFormatting>
  <conditionalFormatting sqref="H5:H9 H11:H27">
    <cfRule type="expression" priority="3" dxfId="33" stopIfTrue="1">
      <formula>ISERROR($H5)</formula>
    </cfRule>
  </conditionalFormatting>
  <conditionalFormatting sqref="N5:N9 N11:N21 N23:N27">
    <cfRule type="expression" priority="4" dxfId="34" stopIfTrue="1">
      <formula>ISERROR($N5)</formula>
    </cfRule>
  </conditionalFormatting>
  <conditionalFormatting sqref="O5:O9 O11:O21 O23:O27">
    <cfRule type="expression" priority="5" dxfId="34" stopIfTrue="1">
      <formula>ISERROR($O5)</formula>
    </cfRule>
  </conditionalFormatting>
  <conditionalFormatting sqref="Q5:Q9 Q11:Q21 Q23:Q27">
    <cfRule type="expression" priority="6" dxfId="33" stopIfTrue="1">
      <formula>ISERROR($Q5)</formula>
    </cfRule>
  </conditionalFormatting>
  <printOptions/>
  <pageMargins left="0.75" right="0.75" top="1" bottom="1" header="0.512" footer="0.512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view="pageBreakPreview" zoomScale="60" zoomScalePageLayoutView="0" workbookViewId="0" topLeftCell="A1">
      <selection activeCell="E5" sqref="E5"/>
    </sheetView>
  </sheetViews>
  <sheetFormatPr defaultColWidth="9.00390625" defaultRowHeight="13.5"/>
  <cols>
    <col min="1" max="1" width="3.50390625" style="184" customWidth="1"/>
    <col min="2" max="3" width="3.625" style="184" customWidth="1"/>
    <col min="4" max="4" width="7.00390625" style="184" customWidth="1"/>
    <col min="5" max="5" width="3.625" style="184" customWidth="1"/>
    <col min="6" max="6" width="5.625" style="184" customWidth="1"/>
    <col min="7" max="7" width="22.375" style="229" customWidth="1"/>
    <col min="8" max="8" width="1.625" style="229" customWidth="1"/>
    <col min="9" max="9" width="7.625" style="229" customWidth="1"/>
    <col min="10" max="10" width="1.625" style="229" customWidth="1"/>
    <col min="11" max="11" width="4.00390625" style="184" customWidth="1"/>
    <col min="12" max="13" width="3.625" style="184" customWidth="1"/>
    <col min="14" max="14" width="7.00390625" style="184" customWidth="1"/>
    <col min="15" max="15" width="3.625" style="184" customWidth="1"/>
    <col min="16" max="16" width="5.625" style="184" customWidth="1"/>
    <col min="17" max="17" width="22.375" style="229" customWidth="1"/>
    <col min="18" max="18" width="1.625" style="229" customWidth="1"/>
    <col min="19" max="19" width="7.625" style="229" customWidth="1"/>
    <col min="20" max="20" width="1.625" style="229" customWidth="1"/>
    <col min="21" max="16384" width="9.00390625" style="184" customWidth="1"/>
  </cols>
  <sheetData>
    <row r="1" spans="1:20" ht="30" customHeight="1">
      <c r="A1" s="183"/>
      <c r="B1" s="407" t="s">
        <v>41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2:20" ht="17.25">
      <c r="B2" s="185" t="s">
        <v>20</v>
      </c>
      <c r="G2" s="184"/>
      <c r="H2" s="186"/>
      <c r="I2" s="186"/>
      <c r="J2" s="186"/>
      <c r="Q2" s="184"/>
      <c r="R2" s="186"/>
      <c r="S2" s="186"/>
      <c r="T2" s="186"/>
    </row>
    <row r="3" spans="2:20" ht="18" thickBot="1">
      <c r="B3" s="184" t="s">
        <v>21</v>
      </c>
      <c r="G3" s="184"/>
      <c r="H3" s="186"/>
      <c r="I3" s="186"/>
      <c r="J3" s="186"/>
      <c r="Q3" s="184"/>
      <c r="R3" s="186"/>
      <c r="S3" s="186"/>
      <c r="T3" s="186"/>
    </row>
    <row r="4" spans="2:20" ht="63" customHeight="1" thickBot="1">
      <c r="B4" s="187" t="s">
        <v>17</v>
      </c>
      <c r="C4" s="188" t="s">
        <v>22</v>
      </c>
      <c r="D4" s="189" t="s">
        <v>29</v>
      </c>
      <c r="E4" s="190" t="s">
        <v>24</v>
      </c>
      <c r="F4" s="190" t="s">
        <v>26</v>
      </c>
      <c r="G4" s="191" t="s">
        <v>1</v>
      </c>
      <c r="H4" s="403" t="s">
        <v>2</v>
      </c>
      <c r="I4" s="404"/>
      <c r="J4" s="405"/>
      <c r="L4" s="187" t="s">
        <v>17</v>
      </c>
      <c r="M4" s="190" t="s">
        <v>22</v>
      </c>
      <c r="N4" s="192" t="s">
        <v>29</v>
      </c>
      <c r="O4" s="190" t="s">
        <v>24</v>
      </c>
      <c r="P4" s="190" t="s">
        <v>26</v>
      </c>
      <c r="Q4" s="191" t="s">
        <v>1</v>
      </c>
      <c r="R4" s="403" t="s">
        <v>2</v>
      </c>
      <c r="S4" s="404"/>
      <c r="T4" s="405"/>
    </row>
    <row r="5" spans="2:20" ht="39.75" customHeight="1">
      <c r="B5" s="366" t="s">
        <v>54</v>
      </c>
      <c r="C5" s="400" t="s">
        <v>30</v>
      </c>
      <c r="D5" s="193">
        <v>1</v>
      </c>
      <c r="E5" s="194"/>
      <c r="F5" s="195" t="e">
        <f>VLOOKUP($E5,'出場校データ'!$A$5:$F$52,2,FALSE)</f>
        <v>#N/A</v>
      </c>
      <c r="G5" s="196" t="e">
        <f>VLOOKUP($E5,'出場校データ'!$A$5:$F$52,3,FALSE)</f>
        <v>#N/A</v>
      </c>
      <c r="H5" s="197" t="s">
        <v>9</v>
      </c>
      <c r="I5" s="198" t="e">
        <f>VLOOKUP($E5,'出場校データ'!$A$5:$F$52,5,FALSE)</f>
        <v>#N/A</v>
      </c>
      <c r="J5" s="199" t="s">
        <v>10</v>
      </c>
      <c r="L5" s="366" t="s">
        <v>57</v>
      </c>
      <c r="M5" s="400" t="s">
        <v>53</v>
      </c>
      <c r="N5" s="193">
        <v>1</v>
      </c>
      <c r="O5" s="194"/>
      <c r="P5" s="195" t="e">
        <f>VLOOKUP($O5,'出場校データ'!$A$5:$F$52,2,FALSE)</f>
        <v>#N/A</v>
      </c>
      <c r="Q5" s="196" t="e">
        <f>VLOOKUP($O5,'出場校データ'!$A$5:$F$52,3,FALSE)</f>
        <v>#N/A</v>
      </c>
      <c r="R5" s="197" t="s">
        <v>9</v>
      </c>
      <c r="S5" s="198" t="e">
        <f>VLOOKUP($O5,'出場校データ'!$A$5:$F$52,5,FALSE)</f>
        <v>#N/A</v>
      </c>
      <c r="T5" s="199" t="s">
        <v>10</v>
      </c>
    </row>
    <row r="6" spans="2:20" ht="39.75" customHeight="1">
      <c r="B6" s="367"/>
      <c r="C6" s="401"/>
      <c r="D6" s="200">
        <v>2</v>
      </c>
      <c r="E6" s="201"/>
      <c r="F6" s="202" t="e">
        <f>VLOOKUP($E6,'出場校データ'!$A$5:$F$52,2,FALSE)</f>
        <v>#N/A</v>
      </c>
      <c r="G6" s="203" t="e">
        <f>VLOOKUP($E6,'出場校データ'!$A$5:$F$52,3,FALSE)</f>
        <v>#N/A</v>
      </c>
      <c r="H6" s="204" t="s">
        <v>9</v>
      </c>
      <c r="I6" s="205" t="e">
        <f>VLOOKUP($E6,'出場校データ'!$A$5:$F$52,5,FALSE)</f>
        <v>#N/A</v>
      </c>
      <c r="J6" s="206" t="s">
        <v>10</v>
      </c>
      <c r="L6" s="367"/>
      <c r="M6" s="401"/>
      <c r="N6" s="200">
        <v>2</v>
      </c>
      <c r="O6" s="201"/>
      <c r="P6" s="202" t="e">
        <f>VLOOKUP($O6,'出場校データ'!$A$5:$F$52,2,FALSE)</f>
        <v>#N/A</v>
      </c>
      <c r="Q6" s="203" t="e">
        <f>VLOOKUP($O6,'出場校データ'!$A$5:$F$52,3,FALSE)</f>
        <v>#N/A</v>
      </c>
      <c r="R6" s="204" t="s">
        <v>9</v>
      </c>
      <c r="S6" s="205" t="e">
        <f>VLOOKUP($O6,'出場校データ'!$A$5:$F$52,5,FALSE)</f>
        <v>#N/A</v>
      </c>
      <c r="T6" s="206" t="s">
        <v>10</v>
      </c>
    </row>
    <row r="7" spans="2:20" ht="39.75" customHeight="1">
      <c r="B7" s="367"/>
      <c r="C7" s="401"/>
      <c r="D7" s="200">
        <v>3</v>
      </c>
      <c r="E7" s="201"/>
      <c r="F7" s="202" t="e">
        <f>VLOOKUP($E7,'出場校データ'!$A$5:$F$52,2,FALSE)</f>
        <v>#N/A</v>
      </c>
      <c r="G7" s="203" t="e">
        <f>VLOOKUP($E7,'出場校データ'!$A$5:$F$52,3,FALSE)</f>
        <v>#N/A</v>
      </c>
      <c r="H7" s="204" t="s">
        <v>9</v>
      </c>
      <c r="I7" s="205" t="e">
        <f>VLOOKUP($E7,'出場校データ'!$A$5:$F$52,5,FALSE)</f>
        <v>#N/A</v>
      </c>
      <c r="J7" s="206" t="s">
        <v>10</v>
      </c>
      <c r="L7" s="367"/>
      <c r="M7" s="401"/>
      <c r="N7" s="200">
        <v>3</v>
      </c>
      <c r="O7" s="201"/>
      <c r="P7" s="202" t="e">
        <f>VLOOKUP($O7,'出場校データ'!$A$5:$F$52,2,FALSE)</f>
        <v>#N/A</v>
      </c>
      <c r="Q7" s="203" t="e">
        <f>VLOOKUP($O7,'出場校データ'!$A$5:$F$52,3,FALSE)</f>
        <v>#N/A</v>
      </c>
      <c r="R7" s="204" t="s">
        <v>9</v>
      </c>
      <c r="S7" s="205" t="e">
        <f>VLOOKUP($O7,'出場校データ'!$A$5:$F$52,5,FALSE)</f>
        <v>#N/A</v>
      </c>
      <c r="T7" s="206" t="s">
        <v>10</v>
      </c>
    </row>
    <row r="8" spans="2:20" ht="39.75" customHeight="1">
      <c r="B8" s="367"/>
      <c r="C8" s="401"/>
      <c r="D8" s="200">
        <v>4</v>
      </c>
      <c r="E8" s="201"/>
      <c r="F8" s="202" t="e">
        <f>VLOOKUP($E8,'出場校データ'!$A$5:$F$52,2,FALSE)</f>
        <v>#N/A</v>
      </c>
      <c r="G8" s="203" t="e">
        <f>VLOOKUP($E8,'出場校データ'!$A$5:$F$52,3,FALSE)</f>
        <v>#N/A</v>
      </c>
      <c r="H8" s="204" t="s">
        <v>9</v>
      </c>
      <c r="I8" s="205" t="e">
        <f>VLOOKUP($E8,'出場校データ'!$A$5:$F$52,5,FALSE)</f>
        <v>#N/A</v>
      </c>
      <c r="J8" s="206" t="s">
        <v>10</v>
      </c>
      <c r="L8" s="367"/>
      <c r="M8" s="401"/>
      <c r="N8" s="200">
        <v>4</v>
      </c>
      <c r="O8" s="201"/>
      <c r="P8" s="202" t="e">
        <f>VLOOKUP($O8,'出場校データ'!$A$5:$F$52,2,FALSE)</f>
        <v>#N/A</v>
      </c>
      <c r="Q8" s="203" t="e">
        <f>VLOOKUP($O8,'出場校データ'!$A$5:$F$52,3,FALSE)</f>
        <v>#N/A</v>
      </c>
      <c r="R8" s="204" t="s">
        <v>9</v>
      </c>
      <c r="S8" s="205" t="e">
        <f>VLOOKUP($O8,'出場校データ'!$A$5:$F$52,5,FALSE)</f>
        <v>#N/A</v>
      </c>
      <c r="T8" s="206" t="s">
        <v>10</v>
      </c>
    </row>
    <row r="9" spans="2:20" ht="39.75" customHeight="1">
      <c r="B9" s="367"/>
      <c r="C9" s="401"/>
      <c r="D9" s="200">
        <v>5</v>
      </c>
      <c r="E9" s="201"/>
      <c r="F9" s="202" t="e">
        <f>VLOOKUP($E9,'出場校データ'!$A$5:$F$52,2,FALSE)</f>
        <v>#N/A</v>
      </c>
      <c r="G9" s="203" t="e">
        <f>VLOOKUP($E9,'出場校データ'!$A$5:$F$52,3,FALSE)</f>
        <v>#N/A</v>
      </c>
      <c r="H9" s="204" t="s">
        <v>9</v>
      </c>
      <c r="I9" s="205" t="e">
        <f>VLOOKUP($E9,'出場校データ'!$A$5:$F$52,5,FALSE)</f>
        <v>#N/A</v>
      </c>
      <c r="J9" s="206" t="s">
        <v>10</v>
      </c>
      <c r="L9" s="367"/>
      <c r="M9" s="401"/>
      <c r="N9" s="200">
        <v>5</v>
      </c>
      <c r="O9" s="201"/>
      <c r="P9" s="202" t="e">
        <f>VLOOKUP($O9,'出場校データ'!$A$5:$F$52,2,FALSE)</f>
        <v>#N/A</v>
      </c>
      <c r="Q9" s="203" t="e">
        <f>VLOOKUP($O9,'出場校データ'!$A$5:$F$52,3,FALSE)</f>
        <v>#N/A</v>
      </c>
      <c r="R9" s="204" t="s">
        <v>9</v>
      </c>
      <c r="S9" s="205" t="e">
        <f>VLOOKUP($O9,'出場校データ'!$A$5:$F$52,5,FALSE)</f>
        <v>#N/A</v>
      </c>
      <c r="T9" s="206" t="s">
        <v>10</v>
      </c>
    </row>
    <row r="10" spans="2:20" ht="39.75" customHeight="1" thickBot="1">
      <c r="B10" s="367"/>
      <c r="C10" s="402"/>
      <c r="D10" s="370"/>
      <c r="E10" s="371"/>
      <c r="F10" s="371"/>
      <c r="G10" s="371"/>
      <c r="H10" s="371"/>
      <c r="I10" s="371"/>
      <c r="J10" s="372"/>
      <c r="L10" s="367"/>
      <c r="M10" s="402"/>
      <c r="N10" s="370"/>
      <c r="O10" s="371"/>
      <c r="P10" s="371"/>
      <c r="Q10" s="371"/>
      <c r="R10" s="371"/>
      <c r="S10" s="371"/>
      <c r="T10" s="372"/>
    </row>
    <row r="11" spans="2:20" ht="39.75" customHeight="1">
      <c r="B11" s="367"/>
      <c r="C11" s="408" t="s">
        <v>48</v>
      </c>
      <c r="D11" s="207">
        <v>1</v>
      </c>
      <c r="E11" s="207"/>
      <c r="F11" s="208" t="e">
        <f>VLOOKUP($E11,'出場校データ'!$A$5:$F$52,2,FALSE)</f>
        <v>#N/A</v>
      </c>
      <c r="G11" s="209" t="e">
        <f>VLOOKUP($E11,'出場校データ'!$A$5:$F$52,3,FALSE)</f>
        <v>#N/A</v>
      </c>
      <c r="H11" s="210" t="s">
        <v>9</v>
      </c>
      <c r="I11" s="211" t="e">
        <f>VLOOKUP($E11,'出場校データ'!$A$5:$F$52,5,FALSE)</f>
        <v>#N/A</v>
      </c>
      <c r="J11" s="212" t="s">
        <v>10</v>
      </c>
      <c r="L11" s="367"/>
      <c r="M11" s="408" t="s">
        <v>52</v>
      </c>
      <c r="N11" s="213">
        <v>1</v>
      </c>
      <c r="O11" s="207"/>
      <c r="P11" s="208" t="e">
        <f>VLOOKUP($O11,'出場校データ'!$A$5:$F$52,2,FALSE)</f>
        <v>#N/A</v>
      </c>
      <c r="Q11" s="209" t="e">
        <f>VLOOKUP($O11,'出場校データ'!$A$5:$F$52,3,FALSE)</f>
        <v>#N/A</v>
      </c>
      <c r="R11" s="210" t="s">
        <v>9</v>
      </c>
      <c r="S11" s="211" t="e">
        <f>VLOOKUP($O11,'出場校データ'!$A$5:$F$52,5,FALSE)</f>
        <v>#N/A</v>
      </c>
      <c r="T11" s="212" t="s">
        <v>10</v>
      </c>
    </row>
    <row r="12" spans="2:20" ht="39.75" customHeight="1">
      <c r="B12" s="367"/>
      <c r="C12" s="401"/>
      <c r="D12" s="200">
        <v>2</v>
      </c>
      <c r="E12" s="201"/>
      <c r="F12" s="202" t="e">
        <f>VLOOKUP($E12,'出場校データ'!$A$5:$F$52,2,FALSE)</f>
        <v>#N/A</v>
      </c>
      <c r="G12" s="203" t="e">
        <f>VLOOKUP($E12,'出場校データ'!$A$5:$F$52,3,FALSE)</f>
        <v>#N/A</v>
      </c>
      <c r="H12" s="204" t="s">
        <v>9</v>
      </c>
      <c r="I12" s="205" t="e">
        <f>VLOOKUP($E12,'出場校データ'!$A$5:$F$52,5,FALSE)</f>
        <v>#N/A</v>
      </c>
      <c r="J12" s="206" t="s">
        <v>10</v>
      </c>
      <c r="L12" s="367"/>
      <c r="M12" s="401"/>
      <c r="N12" s="200">
        <v>2</v>
      </c>
      <c r="O12" s="201"/>
      <c r="P12" s="202" t="e">
        <f>VLOOKUP($O12,'出場校データ'!$A$5:$F$52,2,FALSE)</f>
        <v>#N/A</v>
      </c>
      <c r="Q12" s="203" t="e">
        <f>VLOOKUP($O12,'出場校データ'!$A$5:$F$52,3,FALSE)</f>
        <v>#N/A</v>
      </c>
      <c r="R12" s="204" t="s">
        <v>9</v>
      </c>
      <c r="S12" s="205" t="e">
        <f>VLOOKUP($O12,'出場校データ'!$A$5:$F$52,5,FALSE)</f>
        <v>#N/A</v>
      </c>
      <c r="T12" s="206" t="s">
        <v>10</v>
      </c>
    </row>
    <row r="13" spans="2:20" ht="39.75" customHeight="1">
      <c r="B13" s="367"/>
      <c r="C13" s="401"/>
      <c r="D13" s="200">
        <v>3</v>
      </c>
      <c r="E13" s="201"/>
      <c r="F13" s="202" t="e">
        <f>VLOOKUP($E13,'出場校データ'!$A$5:$F$52,2,FALSE)</f>
        <v>#N/A</v>
      </c>
      <c r="G13" s="203" t="e">
        <f>VLOOKUP($E13,'出場校データ'!$A$5:$F$52,3,FALSE)</f>
        <v>#N/A</v>
      </c>
      <c r="H13" s="204" t="s">
        <v>9</v>
      </c>
      <c r="I13" s="205" t="e">
        <f>VLOOKUP($E13,'出場校データ'!$A$5:$F$52,5,FALSE)</f>
        <v>#N/A</v>
      </c>
      <c r="J13" s="206" t="s">
        <v>10</v>
      </c>
      <c r="L13" s="367"/>
      <c r="M13" s="401"/>
      <c r="N13" s="200">
        <v>3</v>
      </c>
      <c r="O13" s="201"/>
      <c r="P13" s="202" t="e">
        <f>VLOOKUP($O13,'出場校データ'!$A$5:$F$52,2,FALSE)</f>
        <v>#N/A</v>
      </c>
      <c r="Q13" s="203" t="e">
        <f>VLOOKUP($O13,'出場校データ'!$A$5:$F$52,3,FALSE)</f>
        <v>#N/A</v>
      </c>
      <c r="R13" s="204" t="s">
        <v>9</v>
      </c>
      <c r="S13" s="205" t="e">
        <f>VLOOKUP($O13,'出場校データ'!$A$5:$F$52,5,FALSE)</f>
        <v>#N/A</v>
      </c>
      <c r="T13" s="206" t="s">
        <v>10</v>
      </c>
    </row>
    <row r="14" spans="2:20" ht="39.75" customHeight="1">
      <c r="B14" s="367"/>
      <c r="C14" s="401"/>
      <c r="D14" s="200">
        <v>4</v>
      </c>
      <c r="E14" s="201"/>
      <c r="F14" s="202" t="e">
        <f>VLOOKUP($E14,'出場校データ'!$A$5:$F$52,2,FALSE)</f>
        <v>#N/A</v>
      </c>
      <c r="G14" s="203" t="e">
        <f>VLOOKUP($E14,'出場校データ'!$A$5:$F$52,3,FALSE)</f>
        <v>#N/A</v>
      </c>
      <c r="H14" s="204" t="s">
        <v>9</v>
      </c>
      <c r="I14" s="205" t="e">
        <f>VLOOKUP($E14,'出場校データ'!$A$5:$F$52,5,FALSE)</f>
        <v>#N/A</v>
      </c>
      <c r="J14" s="206" t="s">
        <v>10</v>
      </c>
      <c r="L14" s="367"/>
      <c r="M14" s="401"/>
      <c r="N14" s="200">
        <v>4</v>
      </c>
      <c r="O14" s="201"/>
      <c r="P14" s="202" t="e">
        <f>VLOOKUP($O14,'出場校データ'!$A$5:$F$52,2,FALSE)</f>
        <v>#N/A</v>
      </c>
      <c r="Q14" s="203" t="e">
        <f>VLOOKUP($O14,'出場校データ'!$A$5:$F$52,3,FALSE)</f>
        <v>#N/A</v>
      </c>
      <c r="R14" s="204" t="s">
        <v>9</v>
      </c>
      <c r="S14" s="205" t="e">
        <f>VLOOKUP($O14,'出場校データ'!$A$5:$F$52,5,FALSE)</f>
        <v>#N/A</v>
      </c>
      <c r="T14" s="206" t="s">
        <v>10</v>
      </c>
    </row>
    <row r="15" spans="2:20" ht="39.75" customHeight="1">
      <c r="B15" s="367"/>
      <c r="C15" s="401"/>
      <c r="D15" s="200">
        <v>5</v>
      </c>
      <c r="E15" s="201"/>
      <c r="F15" s="202" t="e">
        <f>VLOOKUP($E15,'出場校データ'!$A$5:$F$52,2,FALSE)</f>
        <v>#N/A</v>
      </c>
      <c r="G15" s="203" t="e">
        <f>VLOOKUP($E15,'出場校データ'!$A$5:$F$52,3,FALSE)</f>
        <v>#N/A</v>
      </c>
      <c r="H15" s="204" t="s">
        <v>9</v>
      </c>
      <c r="I15" s="205" t="e">
        <f>VLOOKUP($E15,'出場校データ'!$A$5:$F$52,5,FALSE)</f>
        <v>#N/A</v>
      </c>
      <c r="J15" s="206" t="s">
        <v>10</v>
      </c>
      <c r="L15" s="367"/>
      <c r="M15" s="401"/>
      <c r="N15" s="200">
        <v>5</v>
      </c>
      <c r="O15" s="201"/>
      <c r="P15" s="202" t="e">
        <f>VLOOKUP($O15,'出場校データ'!$A$5:$F$52,2,FALSE)</f>
        <v>#N/A</v>
      </c>
      <c r="Q15" s="203" t="e">
        <f>VLOOKUP($O15,'出場校データ'!$A$5:$F$52,3,FALSE)</f>
        <v>#N/A</v>
      </c>
      <c r="R15" s="204" t="s">
        <v>9</v>
      </c>
      <c r="S15" s="205" t="e">
        <f>VLOOKUP($O15,'出場校データ'!$A$5:$F$52,5,FALSE)</f>
        <v>#N/A</v>
      </c>
      <c r="T15" s="206" t="s">
        <v>10</v>
      </c>
    </row>
    <row r="16" spans="2:20" ht="39.75" customHeight="1" thickBot="1">
      <c r="B16" s="368"/>
      <c r="C16" s="402"/>
      <c r="D16" s="214">
        <v>6</v>
      </c>
      <c r="E16" s="215"/>
      <c r="F16" s="216" t="e">
        <f>VLOOKUP($E16,'出場校データ'!$A$5:$F$52,2,FALSE)</f>
        <v>#N/A</v>
      </c>
      <c r="G16" s="217" t="e">
        <f>VLOOKUP($E16,'出場校データ'!$A$5:$F$52,3,FALSE)</f>
        <v>#N/A</v>
      </c>
      <c r="H16" s="218" t="s">
        <v>9</v>
      </c>
      <c r="I16" s="219" t="e">
        <f>VLOOKUP($E16,'出場校データ'!$A$5:$F$52,5,FALSE)</f>
        <v>#N/A</v>
      </c>
      <c r="J16" s="220" t="s">
        <v>10</v>
      </c>
      <c r="L16" s="368"/>
      <c r="M16" s="402"/>
      <c r="N16" s="214">
        <v>6</v>
      </c>
      <c r="O16" s="215"/>
      <c r="P16" s="216" t="e">
        <f>VLOOKUP($O16,'出場校データ'!$A$5:$F$52,2,FALSE)</f>
        <v>#N/A</v>
      </c>
      <c r="Q16" s="217" t="e">
        <f>VLOOKUP($O16,'出場校データ'!$A$5:$F$52,3,FALSE)</f>
        <v>#N/A</v>
      </c>
      <c r="R16" s="218" t="s">
        <v>9</v>
      </c>
      <c r="S16" s="219" t="e">
        <f>VLOOKUP($O16,'出場校データ'!$A$5:$F$52,5,FALSE)</f>
        <v>#N/A</v>
      </c>
      <c r="T16" s="220" t="s">
        <v>10</v>
      </c>
    </row>
    <row r="17" spans="2:20" ht="39.75" customHeight="1">
      <c r="B17" s="366" t="s">
        <v>55</v>
      </c>
      <c r="C17" s="400" t="s">
        <v>50</v>
      </c>
      <c r="D17" s="193">
        <v>1</v>
      </c>
      <c r="E17" s="194"/>
      <c r="F17" s="195" t="e">
        <f>VLOOKUP($E17,'出場校データ'!$A$5:$F$52,2,FALSE)</f>
        <v>#N/A</v>
      </c>
      <c r="G17" s="196" t="e">
        <f>VLOOKUP($E17,'出場校データ'!$A$5:$F$52,3,FALSE)</f>
        <v>#N/A</v>
      </c>
      <c r="H17" s="197" t="s">
        <v>9</v>
      </c>
      <c r="I17" s="198" t="e">
        <f>VLOOKUP($E17,'出場校データ'!$A$5:$F$52,5,FALSE)</f>
        <v>#N/A</v>
      </c>
      <c r="J17" s="199" t="s">
        <v>10</v>
      </c>
      <c r="L17" s="366" t="s">
        <v>56</v>
      </c>
      <c r="M17" s="400" t="s">
        <v>49</v>
      </c>
      <c r="N17" s="193">
        <v>1</v>
      </c>
      <c r="O17" s="194"/>
      <c r="P17" s="195" t="e">
        <f>VLOOKUP($O17,'出場校データ'!$A$5:$F$52,2,FALSE)</f>
        <v>#N/A</v>
      </c>
      <c r="Q17" s="196" t="e">
        <f>VLOOKUP($O17,'出場校データ'!$A$5:$F$52,3,FALSE)</f>
        <v>#N/A</v>
      </c>
      <c r="R17" s="197" t="s">
        <v>9</v>
      </c>
      <c r="S17" s="198" t="e">
        <f>VLOOKUP($O17,'出場校データ'!$A$5:$F$52,5,FALSE)</f>
        <v>#N/A</v>
      </c>
      <c r="T17" s="199" t="s">
        <v>10</v>
      </c>
    </row>
    <row r="18" spans="2:20" ht="39.75" customHeight="1">
      <c r="B18" s="367"/>
      <c r="C18" s="401"/>
      <c r="D18" s="200">
        <v>2</v>
      </c>
      <c r="E18" s="201"/>
      <c r="F18" s="202" t="e">
        <f>VLOOKUP($E18,'出場校データ'!$A$5:$F$52,2,FALSE)</f>
        <v>#N/A</v>
      </c>
      <c r="G18" s="203" t="e">
        <f>VLOOKUP($E18,'出場校データ'!$A$5:$F$52,3,FALSE)</f>
        <v>#N/A</v>
      </c>
      <c r="H18" s="204" t="s">
        <v>9</v>
      </c>
      <c r="I18" s="205" t="e">
        <f>VLOOKUP($E18,'出場校データ'!$A$5:$F$52,5,FALSE)</f>
        <v>#N/A</v>
      </c>
      <c r="J18" s="206" t="s">
        <v>10</v>
      </c>
      <c r="L18" s="367"/>
      <c r="M18" s="401"/>
      <c r="N18" s="200">
        <v>2</v>
      </c>
      <c r="O18" s="201"/>
      <c r="P18" s="202" t="e">
        <f>VLOOKUP($O18,'出場校データ'!$A$5:$F$52,2,FALSE)</f>
        <v>#N/A</v>
      </c>
      <c r="Q18" s="203" t="e">
        <f>VLOOKUP($O18,'出場校データ'!$A$5:$F$52,3,FALSE)</f>
        <v>#N/A</v>
      </c>
      <c r="R18" s="204" t="s">
        <v>9</v>
      </c>
      <c r="S18" s="205" t="e">
        <f>VLOOKUP($O18,'出場校データ'!$A$5:$F$52,5,FALSE)</f>
        <v>#N/A</v>
      </c>
      <c r="T18" s="206" t="s">
        <v>10</v>
      </c>
    </row>
    <row r="19" spans="2:20" ht="39.75" customHeight="1">
      <c r="B19" s="367"/>
      <c r="C19" s="401"/>
      <c r="D19" s="200">
        <v>3</v>
      </c>
      <c r="E19" s="201"/>
      <c r="F19" s="202" t="e">
        <f>VLOOKUP($E19,'出場校データ'!$A$5:$F$52,2,FALSE)</f>
        <v>#N/A</v>
      </c>
      <c r="G19" s="203" t="e">
        <f>VLOOKUP($E19,'出場校データ'!$A$5:$F$52,3,FALSE)</f>
        <v>#N/A</v>
      </c>
      <c r="H19" s="204" t="s">
        <v>9</v>
      </c>
      <c r="I19" s="205" t="e">
        <f>VLOOKUP($E19,'出場校データ'!$A$5:$F$52,5,FALSE)</f>
        <v>#N/A</v>
      </c>
      <c r="J19" s="206" t="s">
        <v>10</v>
      </c>
      <c r="L19" s="367"/>
      <c r="M19" s="401"/>
      <c r="N19" s="200">
        <v>3</v>
      </c>
      <c r="O19" s="201"/>
      <c r="P19" s="202" t="e">
        <f>VLOOKUP($O19,'出場校データ'!$A$5:$F$52,2,FALSE)</f>
        <v>#N/A</v>
      </c>
      <c r="Q19" s="203" t="e">
        <f>VLOOKUP($O19,'出場校データ'!$A$5:$F$52,3,FALSE)</f>
        <v>#N/A</v>
      </c>
      <c r="R19" s="204" t="s">
        <v>9</v>
      </c>
      <c r="S19" s="205" t="e">
        <f>VLOOKUP($O19,'出場校データ'!$A$5:$F$52,5,FALSE)</f>
        <v>#N/A</v>
      </c>
      <c r="T19" s="206" t="s">
        <v>10</v>
      </c>
    </row>
    <row r="20" spans="2:20" ht="39.75" customHeight="1">
      <c r="B20" s="367"/>
      <c r="C20" s="401"/>
      <c r="D20" s="200">
        <v>4</v>
      </c>
      <c r="E20" s="201"/>
      <c r="F20" s="202" t="e">
        <f>VLOOKUP($E20,'出場校データ'!$A$5:$F$52,2,FALSE)</f>
        <v>#N/A</v>
      </c>
      <c r="G20" s="203" t="e">
        <f>VLOOKUP($E20,'出場校データ'!$A$5:$F$52,3,FALSE)</f>
        <v>#N/A</v>
      </c>
      <c r="H20" s="204" t="s">
        <v>9</v>
      </c>
      <c r="I20" s="205" t="e">
        <f>VLOOKUP($E20,'出場校データ'!$A$5:$F$52,5,FALSE)</f>
        <v>#N/A</v>
      </c>
      <c r="J20" s="206" t="s">
        <v>10</v>
      </c>
      <c r="L20" s="367"/>
      <c r="M20" s="401"/>
      <c r="N20" s="200">
        <v>4</v>
      </c>
      <c r="O20" s="201"/>
      <c r="P20" s="202" t="e">
        <f>VLOOKUP($O20,'出場校データ'!$A$5:$F$52,2,FALSE)</f>
        <v>#N/A</v>
      </c>
      <c r="Q20" s="203" t="e">
        <f>VLOOKUP($O20,'出場校データ'!$A$5:$F$52,3,FALSE)</f>
        <v>#N/A</v>
      </c>
      <c r="R20" s="204" t="s">
        <v>9</v>
      </c>
      <c r="S20" s="205" t="e">
        <f>VLOOKUP($O20,'出場校データ'!$A$5:$F$52,5,FALSE)</f>
        <v>#N/A</v>
      </c>
      <c r="T20" s="206" t="s">
        <v>10</v>
      </c>
    </row>
    <row r="21" spans="2:20" ht="39.75" customHeight="1">
      <c r="B21" s="367"/>
      <c r="C21" s="401"/>
      <c r="D21" s="200">
        <v>5</v>
      </c>
      <c r="E21" s="201"/>
      <c r="F21" s="202" t="e">
        <f>VLOOKUP($E21,'出場校データ'!$A$5:$F$52,2,FALSE)</f>
        <v>#N/A</v>
      </c>
      <c r="G21" s="203" t="e">
        <f>VLOOKUP($E21,'出場校データ'!$A$5:$F$52,3,FALSE)</f>
        <v>#N/A</v>
      </c>
      <c r="H21" s="204" t="s">
        <v>9</v>
      </c>
      <c r="I21" s="205" t="e">
        <f>VLOOKUP($E21,'出場校データ'!$A$5:$F$52,5,FALSE)</f>
        <v>#N/A</v>
      </c>
      <c r="J21" s="206" t="s">
        <v>10</v>
      </c>
      <c r="L21" s="367"/>
      <c r="M21" s="401"/>
      <c r="N21" s="200">
        <v>5</v>
      </c>
      <c r="O21" s="201"/>
      <c r="P21" s="202" t="e">
        <f>VLOOKUP($O21,'出場校データ'!$A$5:$F$52,2,FALSE)</f>
        <v>#N/A</v>
      </c>
      <c r="Q21" s="203" t="e">
        <f>VLOOKUP($O21,'出場校データ'!$A$5:$F$52,3,FALSE)</f>
        <v>#N/A</v>
      </c>
      <c r="R21" s="204" t="s">
        <v>9</v>
      </c>
      <c r="S21" s="205" t="e">
        <f>VLOOKUP($O21,'出場校データ'!$A$5:$F$52,5,FALSE)</f>
        <v>#N/A</v>
      </c>
      <c r="T21" s="206" t="s">
        <v>10</v>
      </c>
    </row>
    <row r="22" spans="2:20" ht="39.75" customHeight="1" thickBot="1">
      <c r="B22" s="367"/>
      <c r="C22" s="406"/>
      <c r="D22" s="221">
        <v>6</v>
      </c>
      <c r="E22" s="222"/>
      <c r="F22" s="223" t="e">
        <f>VLOOKUP($E22,'出場校データ'!$A$5:$F$52,2,FALSE)</f>
        <v>#N/A</v>
      </c>
      <c r="G22" s="224" t="e">
        <f>VLOOKUP($E22,'出場校データ'!$A$5:$F$52,3,FALSE)</f>
        <v>#N/A</v>
      </c>
      <c r="H22" s="225" t="s">
        <v>9</v>
      </c>
      <c r="I22" s="226" t="e">
        <f>VLOOKUP($E22,'出場校データ'!$A$5:$F$52,5,FALSE)</f>
        <v>#N/A</v>
      </c>
      <c r="J22" s="227" t="s">
        <v>10</v>
      </c>
      <c r="L22" s="367"/>
      <c r="M22" s="406"/>
      <c r="N22" s="370"/>
      <c r="O22" s="371"/>
      <c r="P22" s="371"/>
      <c r="Q22" s="371"/>
      <c r="R22" s="371"/>
      <c r="S22" s="371"/>
      <c r="T22" s="372"/>
    </row>
    <row r="23" spans="2:20" ht="39.75" customHeight="1">
      <c r="B23" s="367"/>
      <c r="C23" s="400" t="s">
        <v>51</v>
      </c>
      <c r="D23" s="193">
        <v>1</v>
      </c>
      <c r="E23" s="194"/>
      <c r="F23" s="195" t="e">
        <f>VLOOKUP($E23,'出場校データ'!$A$5:$F$52,2,FALSE)</f>
        <v>#N/A</v>
      </c>
      <c r="G23" s="196" t="e">
        <f>VLOOKUP($E23,'出場校データ'!$A$5:$F$52,3,FALSE)</f>
        <v>#N/A</v>
      </c>
      <c r="H23" s="197" t="s">
        <v>9</v>
      </c>
      <c r="I23" s="198" t="e">
        <f>VLOOKUP($E23,'出場校データ'!$A$5:$F$52,5,FALSE)</f>
        <v>#N/A</v>
      </c>
      <c r="J23" s="199" t="s">
        <v>10</v>
      </c>
      <c r="L23" s="367"/>
      <c r="M23" s="400" t="s">
        <v>47</v>
      </c>
      <c r="N23" s="193">
        <v>1</v>
      </c>
      <c r="O23" s="194"/>
      <c r="P23" s="195" t="e">
        <f>VLOOKUP($O23,'出場校データ'!$A$5:$F$52,2,FALSE)</f>
        <v>#N/A</v>
      </c>
      <c r="Q23" s="196" t="e">
        <f>VLOOKUP($O23,'出場校データ'!$A$5:$F$52,3,FALSE)</f>
        <v>#N/A</v>
      </c>
      <c r="R23" s="197" t="s">
        <v>9</v>
      </c>
      <c r="S23" s="198" t="e">
        <f>VLOOKUP($O23,'出場校データ'!$A$5:$F$52,5,FALSE)</f>
        <v>#N/A</v>
      </c>
      <c r="T23" s="199" t="s">
        <v>10</v>
      </c>
    </row>
    <row r="24" spans="2:20" ht="39.75" customHeight="1">
      <c r="B24" s="367"/>
      <c r="C24" s="401"/>
      <c r="D24" s="200">
        <v>2</v>
      </c>
      <c r="E24" s="201"/>
      <c r="F24" s="202" t="e">
        <f>VLOOKUP($E24,'出場校データ'!$A$5:$F$52,2,FALSE)</f>
        <v>#N/A</v>
      </c>
      <c r="G24" s="203" t="e">
        <f>VLOOKUP($E24,'出場校データ'!$A$5:$F$52,3,FALSE)</f>
        <v>#N/A</v>
      </c>
      <c r="H24" s="204" t="s">
        <v>9</v>
      </c>
      <c r="I24" s="205" t="e">
        <f>VLOOKUP($E24,'出場校データ'!$A$5:$F$52,5,FALSE)</f>
        <v>#N/A</v>
      </c>
      <c r="J24" s="206" t="s">
        <v>10</v>
      </c>
      <c r="L24" s="367"/>
      <c r="M24" s="401"/>
      <c r="N24" s="200">
        <v>2</v>
      </c>
      <c r="O24" s="201"/>
      <c r="P24" s="202" t="e">
        <f>VLOOKUP($O24,'出場校データ'!$A$5:$F$52,2,FALSE)</f>
        <v>#N/A</v>
      </c>
      <c r="Q24" s="203" t="e">
        <f>VLOOKUP($O24,'出場校データ'!$A$5:$F$52,3,FALSE)</f>
        <v>#N/A</v>
      </c>
      <c r="R24" s="204" t="s">
        <v>9</v>
      </c>
      <c r="S24" s="205" t="e">
        <f>VLOOKUP($O24,'出場校データ'!$A$5:$F$52,5,FALSE)</f>
        <v>#N/A</v>
      </c>
      <c r="T24" s="206" t="s">
        <v>10</v>
      </c>
    </row>
    <row r="25" spans="2:20" ht="39.75" customHeight="1">
      <c r="B25" s="367"/>
      <c r="C25" s="401"/>
      <c r="D25" s="200">
        <v>3</v>
      </c>
      <c r="E25" s="201"/>
      <c r="F25" s="202" t="e">
        <f>VLOOKUP($E25,'出場校データ'!$A$5:$F$52,2,FALSE)</f>
        <v>#N/A</v>
      </c>
      <c r="G25" s="203" t="e">
        <f>VLOOKUP($E25,'出場校データ'!$A$5:$F$52,3,FALSE)</f>
        <v>#N/A</v>
      </c>
      <c r="H25" s="204" t="s">
        <v>9</v>
      </c>
      <c r="I25" s="205" t="e">
        <f>VLOOKUP($E25,'出場校データ'!$A$5:$F$52,5,FALSE)</f>
        <v>#N/A</v>
      </c>
      <c r="J25" s="206" t="s">
        <v>10</v>
      </c>
      <c r="L25" s="367"/>
      <c r="M25" s="401"/>
      <c r="N25" s="200">
        <v>3</v>
      </c>
      <c r="O25" s="201"/>
      <c r="P25" s="202" t="e">
        <f>VLOOKUP($O25,'出場校データ'!$A$5:$F$52,2,FALSE)</f>
        <v>#N/A</v>
      </c>
      <c r="Q25" s="203" t="e">
        <f>VLOOKUP($O25,'出場校データ'!$A$5:$F$52,3,FALSE)</f>
        <v>#N/A</v>
      </c>
      <c r="R25" s="204" t="s">
        <v>9</v>
      </c>
      <c r="S25" s="205" t="e">
        <f>VLOOKUP($O25,'出場校データ'!$A$5:$F$52,5,FALSE)</f>
        <v>#N/A</v>
      </c>
      <c r="T25" s="206" t="s">
        <v>10</v>
      </c>
    </row>
    <row r="26" spans="2:20" ht="39.75" customHeight="1">
      <c r="B26" s="367"/>
      <c r="C26" s="401"/>
      <c r="D26" s="200">
        <v>4</v>
      </c>
      <c r="E26" s="201"/>
      <c r="F26" s="202" t="e">
        <f>VLOOKUP($E26,'出場校データ'!$A$5:$F$52,2,FALSE)</f>
        <v>#N/A</v>
      </c>
      <c r="G26" s="203" t="e">
        <f>VLOOKUP($E26,'出場校データ'!$A$5:$F$52,3,FALSE)</f>
        <v>#N/A</v>
      </c>
      <c r="H26" s="204" t="s">
        <v>9</v>
      </c>
      <c r="I26" s="205" t="e">
        <f>VLOOKUP($E26,'出場校データ'!$A$5:$F$52,5,FALSE)</f>
        <v>#N/A</v>
      </c>
      <c r="J26" s="206" t="s">
        <v>10</v>
      </c>
      <c r="L26" s="367"/>
      <c r="M26" s="401"/>
      <c r="N26" s="200">
        <v>4</v>
      </c>
      <c r="O26" s="201"/>
      <c r="P26" s="202" t="e">
        <f>VLOOKUP($O26,'出場校データ'!$A$5:$F$52,2,FALSE)</f>
        <v>#N/A</v>
      </c>
      <c r="Q26" s="203" t="e">
        <f>VLOOKUP($O26,'出場校データ'!$A$5:$F$52,3,FALSE)</f>
        <v>#N/A</v>
      </c>
      <c r="R26" s="204" t="s">
        <v>9</v>
      </c>
      <c r="S26" s="205" t="e">
        <f>VLOOKUP($O26,'出場校データ'!$A$5:$F$52,5,FALSE)</f>
        <v>#N/A</v>
      </c>
      <c r="T26" s="206" t="s">
        <v>10</v>
      </c>
    </row>
    <row r="27" spans="2:20" ht="39.75" customHeight="1">
      <c r="B27" s="367"/>
      <c r="C27" s="401"/>
      <c r="D27" s="200">
        <v>5</v>
      </c>
      <c r="E27" s="201"/>
      <c r="F27" s="202" t="e">
        <f>VLOOKUP($E27,'出場校データ'!$A$5:$F$52,2,FALSE)</f>
        <v>#N/A</v>
      </c>
      <c r="G27" s="203" t="e">
        <f>VLOOKUP($E27,'出場校データ'!$A$5:$F$52,3,FALSE)</f>
        <v>#N/A</v>
      </c>
      <c r="H27" s="204" t="s">
        <v>9</v>
      </c>
      <c r="I27" s="205" t="e">
        <f>VLOOKUP($E27,'出場校データ'!$A$5:$F$52,5,FALSE)</f>
        <v>#N/A</v>
      </c>
      <c r="J27" s="206" t="s">
        <v>10</v>
      </c>
      <c r="L27" s="367"/>
      <c r="M27" s="401"/>
      <c r="N27" s="200">
        <v>5</v>
      </c>
      <c r="O27" s="201"/>
      <c r="P27" s="202" t="e">
        <f>VLOOKUP($O27,'出場校データ'!$A$5:$F$52,2,FALSE)</f>
        <v>#N/A</v>
      </c>
      <c r="Q27" s="203" t="e">
        <f>VLOOKUP($O27,'出場校データ'!$A$5:$F$52,3,FALSE)</f>
        <v>#N/A</v>
      </c>
      <c r="R27" s="204" t="s">
        <v>9</v>
      </c>
      <c r="S27" s="205" t="e">
        <f>VLOOKUP($O27,'出場校データ'!$A$5:$F$52,5,FALSE)</f>
        <v>#N/A</v>
      </c>
      <c r="T27" s="206" t="s">
        <v>10</v>
      </c>
    </row>
    <row r="28" spans="2:20" ht="39.75" customHeight="1" thickBot="1">
      <c r="B28" s="368"/>
      <c r="C28" s="402"/>
      <c r="D28" s="370"/>
      <c r="E28" s="371"/>
      <c r="F28" s="371"/>
      <c r="G28" s="371"/>
      <c r="H28" s="371"/>
      <c r="I28" s="371"/>
      <c r="J28" s="372"/>
      <c r="L28" s="368"/>
      <c r="M28" s="402"/>
      <c r="N28" s="370"/>
      <c r="O28" s="371"/>
      <c r="P28" s="371"/>
      <c r="Q28" s="371"/>
      <c r="R28" s="371"/>
      <c r="S28" s="371"/>
      <c r="T28" s="372"/>
    </row>
    <row r="29" spans="7:20" ht="14.25">
      <c r="G29" s="228"/>
      <c r="H29" s="228"/>
      <c r="I29" s="228"/>
      <c r="J29" s="228"/>
      <c r="Q29" s="228"/>
      <c r="R29" s="228"/>
      <c r="S29" s="228"/>
      <c r="T29" s="228"/>
    </row>
    <row r="30" spans="7:20" ht="14.25">
      <c r="G30" s="228"/>
      <c r="H30" s="228"/>
      <c r="I30" s="228"/>
      <c r="J30" s="228"/>
      <c r="Q30" s="228"/>
      <c r="R30" s="228"/>
      <c r="S30" s="228"/>
      <c r="T30" s="228"/>
    </row>
    <row r="31" spans="7:20" ht="14.25">
      <c r="G31" s="228"/>
      <c r="H31" s="228"/>
      <c r="I31" s="228"/>
      <c r="J31" s="228"/>
      <c r="Q31" s="228"/>
      <c r="R31" s="228"/>
      <c r="S31" s="228"/>
      <c r="T31" s="228"/>
    </row>
  </sheetData>
  <sheetProtection/>
  <mergeCells count="20">
    <mergeCell ref="B1:T1"/>
    <mergeCell ref="B17:B28"/>
    <mergeCell ref="C17:C22"/>
    <mergeCell ref="M11:M16"/>
    <mergeCell ref="C11:C16"/>
    <mergeCell ref="L5:L16"/>
    <mergeCell ref="M23:M28"/>
    <mergeCell ref="C23:C28"/>
    <mergeCell ref="L17:L28"/>
    <mergeCell ref="M17:M22"/>
    <mergeCell ref="D28:J28"/>
    <mergeCell ref="M5:M10"/>
    <mergeCell ref="N28:T28"/>
    <mergeCell ref="N22:T22"/>
    <mergeCell ref="B5:B16"/>
    <mergeCell ref="C5:C10"/>
    <mergeCell ref="R4:T4"/>
    <mergeCell ref="H4:J4"/>
    <mergeCell ref="D10:J10"/>
    <mergeCell ref="N10:T10"/>
  </mergeCells>
  <conditionalFormatting sqref="F5:F9 F11:F27">
    <cfRule type="expression" priority="1" dxfId="34" stopIfTrue="1">
      <formula>ISERROR($F5)</formula>
    </cfRule>
  </conditionalFormatting>
  <conditionalFormatting sqref="G5:G9 G11:G27">
    <cfRule type="expression" priority="2" dxfId="33" stopIfTrue="1">
      <formula>ISERROR($G5)</formula>
    </cfRule>
  </conditionalFormatting>
  <conditionalFormatting sqref="I5:I9 I11:I27">
    <cfRule type="expression" priority="3" dxfId="33" stopIfTrue="1">
      <formula>ISERROR($I5)</formula>
    </cfRule>
  </conditionalFormatting>
  <conditionalFormatting sqref="P5:P9 P11:P21 P23:P27">
    <cfRule type="expression" priority="4" dxfId="34" stopIfTrue="1">
      <formula>ISERROR($P5)</formula>
    </cfRule>
  </conditionalFormatting>
  <conditionalFormatting sqref="Q5:Q9 Q11:Q21 Q23:Q27">
    <cfRule type="expression" priority="5" dxfId="34" stopIfTrue="1">
      <formula>ISERROR($Q5)</formula>
    </cfRule>
  </conditionalFormatting>
  <conditionalFormatting sqref="S5:S9 S11:S21 S23:S27">
    <cfRule type="expression" priority="6" dxfId="33" stopIfTrue="1">
      <formula>ISERROR($S5)</formula>
    </cfRule>
  </conditionalFormatting>
  <printOptions/>
  <pageMargins left="0.75" right="0.75" top="1" bottom="1" header="0.512" footer="0.51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G60"/>
  <sheetViews>
    <sheetView view="pageBreakPreview" zoomScaleSheetLayoutView="100" zoomScalePageLayoutView="0" workbookViewId="0" topLeftCell="G34">
      <selection activeCell="AG44" sqref="AG44:AG45"/>
    </sheetView>
  </sheetViews>
  <sheetFormatPr defaultColWidth="9.00390625" defaultRowHeight="13.5"/>
  <cols>
    <col min="1" max="1" width="4.25390625" style="0" customWidth="1"/>
    <col min="4" max="4" width="20.625" style="3" customWidth="1"/>
    <col min="5" max="5" width="1.625" style="31" customWidth="1"/>
    <col min="6" max="6" width="5.625" style="3" customWidth="1"/>
    <col min="7" max="7" width="1.625" style="3" customWidth="1"/>
    <col min="8" max="11" width="3.875" style="3" customWidth="1"/>
    <col min="12" max="12" width="3.50390625" style="3" customWidth="1"/>
    <col min="13" max="13" width="4.625" style="3" customWidth="1"/>
    <col min="14" max="14" width="2.25390625" style="3" customWidth="1"/>
    <col min="15" max="15" width="3.625" style="3" customWidth="1"/>
    <col min="16" max="19" width="2.625" style="3" customWidth="1"/>
    <col min="20" max="20" width="3.625" style="3" customWidth="1"/>
    <col min="21" max="21" width="2.25390625" style="3" customWidth="1"/>
    <col min="22" max="22" width="4.625" style="3" customWidth="1"/>
    <col min="23" max="27" width="3.50390625" style="3" customWidth="1"/>
    <col min="28" max="28" width="20.625" style="3" customWidth="1"/>
    <col min="29" max="29" width="1.625" style="3" customWidth="1"/>
    <col min="30" max="30" width="5.625" style="3" customWidth="1"/>
    <col min="31" max="31" width="1.625" style="3" customWidth="1"/>
  </cols>
  <sheetData>
    <row r="1" spans="1:33" ht="30" customHeight="1">
      <c r="A1" s="447" t="s">
        <v>31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</row>
    <row r="2" spans="4:31" ht="20.25" customHeight="1">
      <c r="D2" s="448" t="s">
        <v>71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</row>
    <row r="3" spans="4:31" ht="20.25" customHeight="1"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</row>
    <row r="4" spans="4:31" ht="18.75"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</row>
    <row r="5" spans="2:33" ht="17.25" customHeight="1">
      <c r="B5" s="6" t="s">
        <v>24</v>
      </c>
      <c r="C5" s="6" t="s">
        <v>32</v>
      </c>
      <c r="D5" s="7" t="s">
        <v>33</v>
      </c>
      <c r="E5" s="41"/>
      <c r="F5" s="7" t="s">
        <v>34</v>
      </c>
      <c r="G5" s="7"/>
      <c r="H5" s="7"/>
      <c r="I5" s="7"/>
      <c r="J5" s="7"/>
      <c r="K5" s="7"/>
      <c r="L5" s="430"/>
      <c r="M5" s="430"/>
      <c r="N5" s="431"/>
      <c r="O5" s="9"/>
      <c r="P5" s="430"/>
      <c r="Q5" s="430"/>
      <c r="R5" s="430"/>
      <c r="S5" s="430"/>
      <c r="T5" s="7"/>
      <c r="U5" s="432"/>
      <c r="V5" s="430"/>
      <c r="W5" s="430"/>
      <c r="X5" s="7"/>
      <c r="Y5" s="7"/>
      <c r="Z5" s="7"/>
      <c r="AA5" s="7"/>
      <c r="AB5" s="7" t="s">
        <v>33</v>
      </c>
      <c r="AC5" s="7"/>
      <c r="AD5" s="7" t="s">
        <v>34</v>
      </c>
      <c r="AE5" s="7"/>
      <c r="AF5" s="6" t="s">
        <v>32</v>
      </c>
      <c r="AG5" s="7" t="s">
        <v>24</v>
      </c>
    </row>
    <row r="6" spans="2:33" ht="30.75" customHeight="1">
      <c r="B6" s="409">
        <v>13</v>
      </c>
      <c r="C6" s="411" t="str">
        <f>VLOOKUP($B6,'出場校データ'!$A$5:$F$52,2,FALSE)</f>
        <v>関東</v>
      </c>
      <c r="D6" s="416" t="str">
        <f>VLOOKUP($B6,'出場校データ'!$A$5:$F$52,3,FALSE)</f>
        <v>大東文化大学第一高等学校</v>
      </c>
      <c r="E6" s="418" t="s">
        <v>28</v>
      </c>
      <c r="F6" s="411" t="str">
        <f>VLOOKUP($B6,'出場校データ'!$A$5:$F$52,5,FALSE)</f>
        <v>東京</v>
      </c>
      <c r="G6" s="420" t="s">
        <v>35</v>
      </c>
      <c r="H6" s="103"/>
      <c r="I6" s="103"/>
      <c r="J6" s="103"/>
      <c r="K6" s="103"/>
      <c r="L6" s="422">
        <v>1</v>
      </c>
      <c r="M6" s="60"/>
      <c r="N6" s="115"/>
      <c r="O6" s="116"/>
      <c r="P6" s="56"/>
      <c r="Q6" s="56"/>
      <c r="R6" s="118"/>
      <c r="S6" s="56"/>
      <c r="T6" s="56"/>
      <c r="U6" s="112"/>
      <c r="V6" s="113"/>
      <c r="W6" s="422">
        <v>23</v>
      </c>
      <c r="X6" s="96"/>
      <c r="Y6" s="96"/>
      <c r="Z6" s="96"/>
      <c r="AA6" s="96"/>
      <c r="AB6" s="425" t="str">
        <f>VLOOKUP($AG6,'出場校データ'!$A$5:$F$52,3,FALSE)</f>
        <v>岐阜聖徳学園高等学校</v>
      </c>
      <c r="AC6" s="418" t="s">
        <v>28</v>
      </c>
      <c r="AD6" s="426" t="str">
        <f>VLOOKUP($AG6,'出場校データ'!$A$5:$F$52,5,FALSE)</f>
        <v>岐阜</v>
      </c>
      <c r="AE6" s="420" t="s">
        <v>35</v>
      </c>
      <c r="AF6" s="411" t="str">
        <f>VLOOKUP($AG6,'出場校データ'!$A$5:$F$52,2,FALSE)</f>
        <v>東海</v>
      </c>
      <c r="AG6" s="409">
        <v>21</v>
      </c>
    </row>
    <row r="7" spans="2:33" ht="30.75" customHeight="1">
      <c r="B7" s="410"/>
      <c r="C7" s="412" t="e">
        <f>VLOOKUP($B7,'出場校データ'!$A$5:$F$52,2,FALSE)</f>
        <v>#N/A</v>
      </c>
      <c r="D7" s="417" t="e">
        <f>VLOOKUP($B7,'出場校データ'!$A$5:$F$52,2,FALSE)</f>
        <v>#N/A</v>
      </c>
      <c r="E7" s="419"/>
      <c r="F7" s="412" t="e">
        <f>VLOOKUP($B7,'出場校データ'!$A$5:$F$52,2,FALSE)</f>
        <v>#N/A</v>
      </c>
      <c r="G7" s="421"/>
      <c r="H7" s="10"/>
      <c r="I7" s="99"/>
      <c r="J7" s="10"/>
      <c r="K7" s="100"/>
      <c r="L7" s="423"/>
      <c r="O7" s="17"/>
      <c r="P7" s="18"/>
      <c r="R7" s="19"/>
      <c r="T7" s="20"/>
      <c r="U7" s="21"/>
      <c r="W7" s="423"/>
      <c r="X7" s="92"/>
      <c r="Y7" s="42"/>
      <c r="Z7" s="93"/>
      <c r="AA7" s="42"/>
      <c r="AB7" s="424"/>
      <c r="AC7" s="419"/>
      <c r="AD7" s="427"/>
      <c r="AE7" s="421"/>
      <c r="AF7" s="412"/>
      <c r="AG7" s="410"/>
    </row>
    <row r="8" spans="2:33" ht="30.75" customHeight="1">
      <c r="B8" s="413">
        <v>7</v>
      </c>
      <c r="C8" s="414" t="str">
        <f>VLOOKUP($B8,'出場校データ'!$A$5:$F$52,2,FALSE)</f>
        <v>東北</v>
      </c>
      <c r="D8" s="428" t="str">
        <f>VLOOKUP($B8,'出場校データ'!$A$5:$F$52,3,FALSE)</f>
        <v>福島県立郡山北工業高等学校</v>
      </c>
      <c r="E8" s="419" t="s">
        <v>28</v>
      </c>
      <c r="F8" s="414" t="str">
        <f>VLOOKUP($B8,'出場校データ'!$A$5:$F$52,5,FALSE)</f>
        <v>福島</v>
      </c>
      <c r="G8" s="421" t="s">
        <v>35</v>
      </c>
      <c r="H8" s="10"/>
      <c r="I8" s="101"/>
      <c r="J8" s="10"/>
      <c r="K8" s="102"/>
      <c r="L8" s="423">
        <v>2</v>
      </c>
      <c r="O8" s="22"/>
      <c r="P8" s="18"/>
      <c r="R8" s="19"/>
      <c r="T8" s="23"/>
      <c r="U8" s="8"/>
      <c r="W8" s="423">
        <v>24</v>
      </c>
      <c r="X8" s="94"/>
      <c r="Y8" s="42"/>
      <c r="Z8" s="95"/>
      <c r="AA8" s="42"/>
      <c r="AB8" s="424" t="str">
        <f>VLOOKUP($AG8,'出場校データ'!$A$5:$F$52,3,FALSE)</f>
        <v>石川県立野々市明倫高等学校</v>
      </c>
      <c r="AC8" s="419" t="s">
        <v>28</v>
      </c>
      <c r="AD8" s="427" t="str">
        <f>VLOOKUP($AG8,'出場校データ'!$A$5:$F$52,5,FALSE)</f>
        <v>石川</v>
      </c>
      <c r="AE8" s="421" t="s">
        <v>35</v>
      </c>
      <c r="AF8" s="414" t="str">
        <f>VLOOKUP($AG8,'出場校データ'!$A$5:$F$52,2,FALSE)</f>
        <v>北信越</v>
      </c>
      <c r="AG8" s="413">
        <v>17</v>
      </c>
    </row>
    <row r="9" spans="2:33" ht="30.75" customHeight="1">
      <c r="B9" s="413"/>
      <c r="C9" s="414" t="e">
        <f>VLOOKUP($B9,'出場校データ'!$A$5:$F$52,2,FALSE)</f>
        <v>#N/A</v>
      </c>
      <c r="D9" s="428" t="e">
        <f>VLOOKUP($B9,'出場校データ'!$A$5:$F$52,2,FALSE)</f>
        <v>#N/A</v>
      </c>
      <c r="E9" s="419"/>
      <c r="F9" s="414" t="e">
        <f>VLOOKUP($B9,'出場校データ'!$A$5:$F$52,2,FALSE)</f>
        <v>#N/A</v>
      </c>
      <c r="G9" s="421"/>
      <c r="H9" s="10"/>
      <c r="I9" s="101"/>
      <c r="J9" s="10"/>
      <c r="K9" s="102"/>
      <c r="L9" s="423"/>
      <c r="M9" s="437"/>
      <c r="N9" s="24"/>
      <c r="O9" s="25"/>
      <c r="P9" s="18"/>
      <c r="R9" s="19"/>
      <c r="T9" s="26"/>
      <c r="U9" s="27"/>
      <c r="V9" s="439"/>
      <c r="W9" s="423"/>
      <c r="X9" s="94"/>
      <c r="Y9" s="42"/>
      <c r="Z9" s="95"/>
      <c r="AA9" s="42"/>
      <c r="AB9" s="424"/>
      <c r="AC9" s="419"/>
      <c r="AD9" s="427"/>
      <c r="AE9" s="421"/>
      <c r="AF9" s="414"/>
      <c r="AG9" s="413"/>
    </row>
    <row r="10" spans="2:33" ht="30.75" customHeight="1">
      <c r="B10" s="413">
        <v>41</v>
      </c>
      <c r="C10" s="414" t="str">
        <f>VLOOKUP($B10,'出場校データ'!$A$5:$F$52,2,FALSE)</f>
        <v>九州</v>
      </c>
      <c r="D10" s="428" t="str">
        <f>VLOOKUP($B10,'出場校データ'!$A$5:$F$52,3,FALSE)</f>
        <v>佐賀県立牛津高等学校</v>
      </c>
      <c r="E10" s="419" t="s">
        <v>28</v>
      </c>
      <c r="F10" s="414" t="str">
        <f>VLOOKUP($B10,'出場校データ'!$A$5:$F$52,5,FALSE)</f>
        <v>佐賀</v>
      </c>
      <c r="G10" s="421" t="s">
        <v>35</v>
      </c>
      <c r="H10" s="10"/>
      <c r="I10" s="435" t="s">
        <v>30</v>
      </c>
      <c r="J10" s="436"/>
      <c r="K10" s="102"/>
      <c r="L10" s="423">
        <v>3</v>
      </c>
      <c r="M10" s="438"/>
      <c r="N10" s="18"/>
      <c r="O10" s="9"/>
      <c r="R10" s="19"/>
      <c r="T10" s="7"/>
      <c r="U10" s="8"/>
      <c r="V10" s="440"/>
      <c r="W10" s="423">
        <v>25</v>
      </c>
      <c r="X10" s="94"/>
      <c r="Y10" s="433" t="s">
        <v>53</v>
      </c>
      <c r="Z10" s="434"/>
      <c r="AA10" s="42"/>
      <c r="AB10" s="424" t="str">
        <f>VLOOKUP($AG10,'出場校データ'!$A$5:$F$52,3,FALSE)</f>
        <v>鹿児島県立鹿児島工業高等学校</v>
      </c>
      <c r="AC10" s="419" t="s">
        <v>28</v>
      </c>
      <c r="AD10" s="427" t="str">
        <f>VLOOKUP($AG10,'出場校データ'!$A$5:$F$52,5,FALSE)</f>
        <v>鹿児島</v>
      </c>
      <c r="AE10" s="421" t="s">
        <v>35</v>
      </c>
      <c r="AF10" s="414" t="str">
        <f>VLOOKUP($AG10,'出場校データ'!$A$5:$F$52,2,FALSE)</f>
        <v>九州</v>
      </c>
      <c r="AG10" s="413">
        <v>46</v>
      </c>
    </row>
    <row r="11" spans="2:33" ht="30.75" customHeight="1">
      <c r="B11" s="413"/>
      <c r="C11" s="414" t="e">
        <f>VLOOKUP($B11,'出場校データ'!$A$5:$F$52,2,FALSE)</f>
        <v>#N/A</v>
      </c>
      <c r="D11" s="428" t="e">
        <f>VLOOKUP($B11,'出場校データ'!$A$5:$F$52,2,FALSE)</f>
        <v>#N/A</v>
      </c>
      <c r="E11" s="419"/>
      <c r="F11" s="414" t="e">
        <f>VLOOKUP($B11,'出場校データ'!$A$5:$F$52,2,FALSE)</f>
        <v>#N/A</v>
      </c>
      <c r="G11" s="421"/>
      <c r="H11" s="10"/>
      <c r="I11" s="435"/>
      <c r="J11" s="436"/>
      <c r="K11" s="102"/>
      <c r="L11" s="423"/>
      <c r="O11" s="9"/>
      <c r="R11" s="19"/>
      <c r="T11" s="7"/>
      <c r="U11" s="8"/>
      <c r="W11" s="423"/>
      <c r="X11" s="94"/>
      <c r="Y11" s="433"/>
      <c r="Z11" s="434"/>
      <c r="AA11" s="42"/>
      <c r="AB11" s="424"/>
      <c r="AC11" s="419"/>
      <c r="AD11" s="427"/>
      <c r="AE11" s="421"/>
      <c r="AF11" s="414"/>
      <c r="AG11" s="413"/>
    </row>
    <row r="12" spans="2:33" ht="30.75" customHeight="1">
      <c r="B12" s="413">
        <v>32</v>
      </c>
      <c r="C12" s="414" t="str">
        <f>VLOOKUP($B12,'出場校データ'!$A$5:$F$52,2,FALSE)</f>
        <v>中国</v>
      </c>
      <c r="D12" s="428" t="str">
        <f>VLOOKUP($B12,'出場校データ'!$A$5:$F$52,3,FALSE)</f>
        <v>島根県立三刀屋高等学校</v>
      </c>
      <c r="E12" s="419" t="s">
        <v>28</v>
      </c>
      <c r="F12" s="414" t="str">
        <f>VLOOKUP($B12,'出場校データ'!$A$5:$F$52,5,FALSE)</f>
        <v>島根</v>
      </c>
      <c r="G12" s="421" t="s">
        <v>35</v>
      </c>
      <c r="H12" s="10"/>
      <c r="I12" s="101"/>
      <c r="J12" s="105"/>
      <c r="K12" s="102"/>
      <c r="L12" s="423">
        <v>4</v>
      </c>
      <c r="O12" s="9"/>
      <c r="R12" s="19"/>
      <c r="T12" s="7"/>
      <c r="U12" s="8"/>
      <c r="W12" s="423">
        <v>26</v>
      </c>
      <c r="X12" s="94"/>
      <c r="Y12" s="109"/>
      <c r="Z12" s="95"/>
      <c r="AA12" s="42"/>
      <c r="AB12" s="424" t="str">
        <f>VLOOKUP($AG12,'出場校データ'!$A$5:$F$52,3,FALSE)</f>
        <v>茨城県立下妻第二高等学校</v>
      </c>
      <c r="AC12" s="419" t="s">
        <v>28</v>
      </c>
      <c r="AD12" s="427" t="str">
        <f>VLOOKUP($AG12,'出場校データ'!$A$5:$F$52,5,FALSE)</f>
        <v>茨城</v>
      </c>
      <c r="AE12" s="421" t="s">
        <v>35</v>
      </c>
      <c r="AF12" s="414" t="str">
        <f>VLOOKUP($AG12,'出場校データ'!$A$5:$F$52,2,FALSE)</f>
        <v>関東</v>
      </c>
      <c r="AG12" s="413">
        <v>8</v>
      </c>
    </row>
    <row r="13" spans="2:33" ht="30.75" customHeight="1">
      <c r="B13" s="413"/>
      <c r="C13" s="414" t="e">
        <f>VLOOKUP($B13,'出場校データ'!$A$5:$F$52,2,FALSE)</f>
        <v>#N/A</v>
      </c>
      <c r="D13" s="428" t="e">
        <f>VLOOKUP($B13,'出場校データ'!$A$5:$F$52,2,FALSE)</f>
        <v>#N/A</v>
      </c>
      <c r="E13" s="419"/>
      <c r="F13" s="414" t="e">
        <f>VLOOKUP($B13,'出場校データ'!$A$5:$F$52,2,FALSE)</f>
        <v>#N/A</v>
      </c>
      <c r="G13" s="421"/>
      <c r="H13" s="10"/>
      <c r="I13" s="101"/>
      <c r="J13" s="10"/>
      <c r="K13" s="102"/>
      <c r="L13" s="423"/>
      <c r="M13" s="441"/>
      <c r="N13" s="44"/>
      <c r="O13" s="45"/>
      <c r="R13" s="19"/>
      <c r="T13" s="54"/>
      <c r="U13" s="21"/>
      <c r="V13" s="441"/>
      <c r="W13" s="423"/>
      <c r="X13" s="94"/>
      <c r="Y13" s="42"/>
      <c r="Z13" s="95"/>
      <c r="AA13" s="42"/>
      <c r="AB13" s="424"/>
      <c r="AC13" s="419"/>
      <c r="AD13" s="427"/>
      <c r="AE13" s="421"/>
      <c r="AF13" s="414"/>
      <c r="AG13" s="413"/>
    </row>
    <row r="14" spans="2:33" ht="30.75" customHeight="1">
      <c r="B14" s="413">
        <v>16</v>
      </c>
      <c r="C14" s="414" t="str">
        <f>VLOOKUP($B14,'出場校データ'!$A$5:$F$52,2,FALSE)</f>
        <v>北信越</v>
      </c>
      <c r="D14" s="428" t="str">
        <f>VLOOKUP($B14,'出場校データ'!$A$5:$F$52,3,FALSE)</f>
        <v>富山県立富山工業高等学校</v>
      </c>
      <c r="E14" s="419" t="s">
        <v>28</v>
      </c>
      <c r="F14" s="414" t="str">
        <f>VLOOKUP($B14,'出場校データ'!$A$5:$F$52,5,FALSE)</f>
        <v>富山</v>
      </c>
      <c r="G14" s="421" t="s">
        <v>35</v>
      </c>
      <c r="H14" s="10"/>
      <c r="I14" s="101"/>
      <c r="J14" s="10"/>
      <c r="K14" s="102"/>
      <c r="L14" s="423">
        <v>5</v>
      </c>
      <c r="M14" s="442"/>
      <c r="N14" s="46"/>
      <c r="O14" s="47"/>
      <c r="R14" s="19"/>
      <c r="T14" s="55"/>
      <c r="U14" s="34"/>
      <c r="V14" s="442"/>
      <c r="W14" s="423">
        <v>27</v>
      </c>
      <c r="X14" s="94"/>
      <c r="Y14" s="42"/>
      <c r="Z14" s="95"/>
      <c r="AA14" s="42"/>
      <c r="AB14" s="424" t="str">
        <f>VLOOKUP($AG14,'出場校データ'!$A$5:$F$52,3,FALSE)</f>
        <v>滝川高等学校</v>
      </c>
      <c r="AC14" s="419" t="s">
        <v>28</v>
      </c>
      <c r="AD14" s="427" t="str">
        <f>VLOOKUP($AG14,'出場校データ'!$A$5:$F$52,5,FALSE)</f>
        <v>兵庫</v>
      </c>
      <c r="AE14" s="421" t="s">
        <v>35</v>
      </c>
      <c r="AF14" s="414" t="str">
        <f>VLOOKUP($AG14,'出場校データ'!$A$5:$F$52,2,FALSE)</f>
        <v>近畿</v>
      </c>
      <c r="AG14" s="413">
        <v>28</v>
      </c>
    </row>
    <row r="15" spans="2:33" ht="30.75" customHeight="1">
      <c r="B15" s="413"/>
      <c r="C15" s="414" t="e">
        <f>VLOOKUP($B15,'出場校データ'!$A$5:$F$52,2,FALSE)</f>
        <v>#N/A</v>
      </c>
      <c r="D15" s="428" t="e">
        <f>VLOOKUP($B15,'出場校データ'!$A$5:$F$52,2,FALSE)</f>
        <v>#N/A</v>
      </c>
      <c r="E15" s="419"/>
      <c r="F15" s="414" t="e">
        <f>VLOOKUP($B15,'出場校データ'!$A$5:$F$52,2,FALSE)</f>
        <v>#N/A</v>
      </c>
      <c r="G15" s="421"/>
      <c r="H15" s="451" t="s">
        <v>54</v>
      </c>
      <c r="I15" s="101"/>
      <c r="J15" s="10"/>
      <c r="K15" s="103"/>
      <c r="L15" s="423"/>
      <c r="M15" s="48"/>
      <c r="N15" s="49"/>
      <c r="O15" s="50"/>
      <c r="R15" s="19"/>
      <c r="T15" s="43"/>
      <c r="U15" s="21"/>
      <c r="V15" s="48"/>
      <c r="W15" s="423"/>
      <c r="X15" s="96"/>
      <c r="Y15" s="42"/>
      <c r="Z15" s="95"/>
      <c r="AA15" s="443" t="s">
        <v>57</v>
      </c>
      <c r="AB15" s="424"/>
      <c r="AC15" s="419"/>
      <c r="AD15" s="427"/>
      <c r="AE15" s="421"/>
      <c r="AF15" s="414"/>
      <c r="AG15" s="413"/>
    </row>
    <row r="16" spans="2:33" ht="30.75" customHeight="1">
      <c r="B16" s="409">
        <v>2</v>
      </c>
      <c r="C16" s="411" t="str">
        <f>VLOOKUP($B16,'出場校データ'!$A$5:$F$52,2,FALSE)</f>
        <v>東北</v>
      </c>
      <c r="D16" s="416" t="str">
        <f>VLOOKUP($B16,'出場校データ'!$A$5:$F$52,3,FALSE)</f>
        <v>青森県立五所川原農林高等学校</v>
      </c>
      <c r="E16" s="418" t="s">
        <v>28</v>
      </c>
      <c r="F16" s="411" t="str">
        <f>VLOOKUP($B16,'出場校データ'!$A$5:$F$52,5,FALSE)</f>
        <v>青森</v>
      </c>
      <c r="G16" s="420" t="s">
        <v>35</v>
      </c>
      <c r="H16" s="451"/>
      <c r="I16" s="104"/>
      <c r="J16" s="103"/>
      <c r="K16" s="103"/>
      <c r="L16" s="422">
        <v>6</v>
      </c>
      <c r="M16" s="60"/>
      <c r="N16" s="115"/>
      <c r="O16" s="116"/>
      <c r="P16" s="111"/>
      <c r="Q16" s="111"/>
      <c r="R16" s="110"/>
      <c r="S16" s="111"/>
      <c r="T16" s="56"/>
      <c r="U16" s="112"/>
      <c r="V16" s="113"/>
      <c r="W16" s="422">
        <v>28</v>
      </c>
      <c r="X16" s="114"/>
      <c r="Y16" s="96"/>
      <c r="Z16" s="97"/>
      <c r="AA16" s="443"/>
      <c r="AB16" s="425" t="str">
        <f>VLOOKUP($AG16,'出場校データ'!$A$5:$F$52,3,FALSE)</f>
        <v>岡山県立新見高等学校</v>
      </c>
      <c r="AC16" s="418" t="s">
        <v>28</v>
      </c>
      <c r="AD16" s="426" t="str">
        <f>VLOOKUP($AG16,'出場校データ'!$A$5:$F$52,5,FALSE)</f>
        <v>岡山</v>
      </c>
      <c r="AE16" s="420" t="s">
        <v>35</v>
      </c>
      <c r="AF16" s="411" t="str">
        <f>VLOOKUP($AG16,'出場校データ'!$A$5:$F$52,2,FALSE)</f>
        <v>中国</v>
      </c>
      <c r="AG16" s="409">
        <v>33</v>
      </c>
    </row>
    <row r="17" spans="2:33" ht="30.75" customHeight="1">
      <c r="B17" s="410"/>
      <c r="C17" s="412" t="e">
        <f>VLOOKUP($B17,'出場校データ'!$A$5:$F$52,2,FALSE)</f>
        <v>#N/A</v>
      </c>
      <c r="D17" s="417" t="e">
        <f>VLOOKUP($B17,'出場校データ'!$A$5:$F$52,2,FALSE)</f>
        <v>#N/A</v>
      </c>
      <c r="E17" s="419"/>
      <c r="F17" s="412" t="e">
        <f>VLOOKUP($B17,'出場校データ'!$A$5:$F$52,2,FALSE)</f>
        <v>#N/A</v>
      </c>
      <c r="G17" s="421"/>
      <c r="H17" s="10"/>
      <c r="I17" s="101"/>
      <c r="J17" s="10"/>
      <c r="K17" s="100"/>
      <c r="L17" s="423"/>
      <c r="O17" s="17"/>
      <c r="R17" s="19"/>
      <c r="T17" s="20"/>
      <c r="U17" s="21"/>
      <c r="W17" s="423"/>
      <c r="X17" s="92"/>
      <c r="Y17" s="42"/>
      <c r="Z17" s="95"/>
      <c r="AA17" s="42"/>
      <c r="AB17" s="424"/>
      <c r="AC17" s="419"/>
      <c r="AD17" s="427"/>
      <c r="AE17" s="421"/>
      <c r="AF17" s="412"/>
      <c r="AG17" s="410"/>
    </row>
    <row r="18" spans="2:33" ht="30.75" customHeight="1">
      <c r="B18" s="413">
        <v>9</v>
      </c>
      <c r="C18" s="414" t="str">
        <f>VLOOKUP($B18,'出場校データ'!$A$5:$F$52,2,FALSE)</f>
        <v>関東</v>
      </c>
      <c r="D18" s="428" t="str">
        <f>VLOOKUP($B18,'出場校データ'!$A$5:$F$52,3,FALSE)</f>
        <v>白鷗大学足利高等学校</v>
      </c>
      <c r="E18" s="419" t="s">
        <v>28</v>
      </c>
      <c r="F18" s="414" t="str">
        <f>VLOOKUP($B18,'出場校データ'!$A$5:$F$52,5,FALSE)</f>
        <v>栃木</v>
      </c>
      <c r="G18" s="421" t="s">
        <v>35</v>
      </c>
      <c r="H18" s="10"/>
      <c r="I18" s="101"/>
      <c r="J18" s="10"/>
      <c r="K18" s="102"/>
      <c r="L18" s="423">
        <v>7</v>
      </c>
      <c r="O18" s="22"/>
      <c r="R18" s="19"/>
      <c r="T18" s="23"/>
      <c r="U18" s="8"/>
      <c r="W18" s="423">
        <v>29</v>
      </c>
      <c r="X18" s="94"/>
      <c r="Y18" s="108"/>
      <c r="Z18" s="95"/>
      <c r="AA18" s="42"/>
      <c r="AB18" s="424" t="str">
        <f>VLOOKUP($AG18,'出場校データ'!$A$5:$F$52,3,FALSE)</f>
        <v>筑紫台高等学校</v>
      </c>
      <c r="AC18" s="419" t="s">
        <v>28</v>
      </c>
      <c r="AD18" s="427" t="str">
        <f>VLOOKUP($AG18,'出場校データ'!$A$5:$F$52,5,FALSE)</f>
        <v>福岡</v>
      </c>
      <c r="AE18" s="421" t="s">
        <v>35</v>
      </c>
      <c r="AF18" s="414" t="str">
        <f>VLOOKUP($AG18,'出場校データ'!$A$5:$F$52,2,FALSE)</f>
        <v>開催枠</v>
      </c>
      <c r="AG18" s="413">
        <v>48</v>
      </c>
    </row>
    <row r="19" spans="2:33" ht="30.75" customHeight="1">
      <c r="B19" s="413"/>
      <c r="C19" s="414" t="e">
        <f>VLOOKUP($B19,'出場校データ'!$A$5:$F$52,2,FALSE)</f>
        <v>#N/A</v>
      </c>
      <c r="D19" s="428" t="e">
        <f>VLOOKUP($B19,'出場校データ'!$A$5:$F$52,2,FALSE)</f>
        <v>#N/A</v>
      </c>
      <c r="E19" s="419"/>
      <c r="F19" s="414" t="e">
        <f>VLOOKUP($B19,'出場校データ'!$A$5:$F$52,2,FALSE)</f>
        <v>#N/A</v>
      </c>
      <c r="G19" s="421"/>
      <c r="H19" s="10"/>
      <c r="I19" s="101"/>
      <c r="J19" s="10"/>
      <c r="K19" s="102"/>
      <c r="L19" s="423"/>
      <c r="M19" s="437"/>
      <c r="N19" s="24"/>
      <c r="O19" s="25"/>
      <c r="R19" s="19"/>
      <c r="T19" s="26"/>
      <c r="U19" s="27"/>
      <c r="V19" s="439"/>
      <c r="W19" s="423"/>
      <c r="X19" s="94"/>
      <c r="Y19" s="42"/>
      <c r="Z19" s="95"/>
      <c r="AA19" s="42"/>
      <c r="AB19" s="424"/>
      <c r="AC19" s="419"/>
      <c r="AD19" s="427"/>
      <c r="AE19" s="421"/>
      <c r="AF19" s="414"/>
      <c r="AG19" s="413"/>
    </row>
    <row r="20" spans="2:33" ht="30.75" customHeight="1">
      <c r="B20" s="413">
        <v>22</v>
      </c>
      <c r="C20" s="414" t="str">
        <f>VLOOKUP($B20,'出場校データ'!$A$5:$F$52,2,FALSE)</f>
        <v>東海</v>
      </c>
      <c r="D20" s="428" t="str">
        <f>VLOOKUP($B20,'出場校データ'!$A$5:$F$52,3,FALSE)</f>
        <v>飛龍高等学校</v>
      </c>
      <c r="E20" s="419" t="s">
        <v>28</v>
      </c>
      <c r="F20" s="414" t="str">
        <f>VLOOKUP($B20,'出場校データ'!$A$5:$F$52,5,FALSE)</f>
        <v>静岡</v>
      </c>
      <c r="G20" s="421" t="s">
        <v>35</v>
      </c>
      <c r="H20" s="10"/>
      <c r="I20" s="101"/>
      <c r="J20" s="10"/>
      <c r="K20" s="102"/>
      <c r="L20" s="423">
        <v>8</v>
      </c>
      <c r="M20" s="438"/>
      <c r="N20" s="18"/>
      <c r="O20" s="9"/>
      <c r="R20" s="19"/>
      <c r="T20" s="7"/>
      <c r="U20" s="8"/>
      <c r="V20" s="440"/>
      <c r="W20" s="423">
        <v>30</v>
      </c>
      <c r="X20" s="94"/>
      <c r="Y20" s="42"/>
      <c r="Z20" s="95"/>
      <c r="AA20" s="42"/>
      <c r="AB20" s="424" t="str">
        <f>VLOOKUP($AG20,'出場校データ'!$A$5:$F$52,3,FALSE)</f>
        <v>盛岡中央高等学校</v>
      </c>
      <c r="AC20" s="419" t="s">
        <v>28</v>
      </c>
      <c r="AD20" s="427" t="str">
        <f>VLOOKUP($AG20,'出場校データ'!$A$5:$F$52,5,FALSE)</f>
        <v>岩手</v>
      </c>
      <c r="AE20" s="421" t="s">
        <v>35</v>
      </c>
      <c r="AF20" s="414" t="str">
        <f>VLOOKUP($AG20,'出場校データ'!$A$5:$F$52,2,FALSE)</f>
        <v>東北</v>
      </c>
      <c r="AG20" s="413">
        <v>3</v>
      </c>
    </row>
    <row r="21" spans="2:33" ht="30.75" customHeight="1">
      <c r="B21" s="413"/>
      <c r="C21" s="414" t="e">
        <f>VLOOKUP($B21,'出場校データ'!$A$5:$F$52,2,FALSE)</f>
        <v>#N/A</v>
      </c>
      <c r="D21" s="428" t="e">
        <f>VLOOKUP($B21,'出場校データ'!$A$5:$F$52,2,FALSE)</f>
        <v>#N/A</v>
      </c>
      <c r="E21" s="419"/>
      <c r="F21" s="414" t="e">
        <f>VLOOKUP($B21,'出場校データ'!$A$5:$F$52,2,FALSE)</f>
        <v>#N/A</v>
      </c>
      <c r="G21" s="421"/>
      <c r="H21" s="10"/>
      <c r="I21" s="435" t="s">
        <v>48</v>
      </c>
      <c r="J21" s="436"/>
      <c r="K21" s="102"/>
      <c r="L21" s="423"/>
      <c r="O21" s="9"/>
      <c r="R21" s="19"/>
      <c r="T21" s="7"/>
      <c r="U21" s="8"/>
      <c r="W21" s="423"/>
      <c r="X21" s="94"/>
      <c r="Y21" s="444" t="s">
        <v>52</v>
      </c>
      <c r="Z21" s="445"/>
      <c r="AA21" s="42"/>
      <c r="AB21" s="424"/>
      <c r="AC21" s="419"/>
      <c r="AD21" s="427"/>
      <c r="AE21" s="421"/>
      <c r="AF21" s="414"/>
      <c r="AG21" s="413"/>
    </row>
    <row r="22" spans="2:33" ht="30.75" customHeight="1">
      <c r="B22" s="413">
        <v>27</v>
      </c>
      <c r="C22" s="414" t="str">
        <f>VLOOKUP($B22,'出場校データ'!$A$5:$F$52,2,FALSE)</f>
        <v>近畿</v>
      </c>
      <c r="D22" s="428" t="str">
        <f>VLOOKUP($B22,'出場校データ'!$A$5:$F$52,3,FALSE)</f>
        <v>興國高等学校</v>
      </c>
      <c r="E22" s="419" t="s">
        <v>28</v>
      </c>
      <c r="F22" s="414" t="str">
        <f>VLOOKUP($B22,'出場校データ'!$A$5:$F$52,5,FALSE)</f>
        <v>大阪</v>
      </c>
      <c r="G22" s="421" t="s">
        <v>35</v>
      </c>
      <c r="H22" s="10"/>
      <c r="I22" s="435"/>
      <c r="J22" s="436"/>
      <c r="K22" s="102"/>
      <c r="L22" s="423">
        <v>9</v>
      </c>
      <c r="O22" s="9"/>
      <c r="R22" s="19"/>
      <c r="T22" s="7"/>
      <c r="U22" s="8"/>
      <c r="W22" s="423">
        <v>31</v>
      </c>
      <c r="X22" s="94"/>
      <c r="Y22" s="444"/>
      <c r="Z22" s="445"/>
      <c r="AA22" s="42"/>
      <c r="AB22" s="424" t="str">
        <f>VLOOKUP($AG22,'出場校データ'!$A$5:$F$52,3,FALSE)</f>
        <v>愛媛県立松山工業高等学校</v>
      </c>
      <c r="AC22" s="419" t="s">
        <v>28</v>
      </c>
      <c r="AD22" s="427" t="str">
        <f>VLOOKUP($AG22,'出場校データ'!$A$5:$F$52,5,FALSE)</f>
        <v>愛媛</v>
      </c>
      <c r="AE22" s="421" t="s">
        <v>35</v>
      </c>
      <c r="AF22" s="414" t="str">
        <f>VLOOKUP($AG22,'出場校データ'!$A$5:$F$52,2,FALSE)</f>
        <v>四国</v>
      </c>
      <c r="AG22" s="413">
        <v>38</v>
      </c>
    </row>
    <row r="23" spans="2:33" ht="30.75" customHeight="1">
      <c r="B23" s="413"/>
      <c r="C23" s="414" t="e">
        <f>VLOOKUP($B23,'出場校データ'!$A$5:$F$52,2,FALSE)</f>
        <v>#N/A</v>
      </c>
      <c r="D23" s="428" t="e">
        <f>VLOOKUP($B23,'出場校データ'!$A$5:$F$52,2,FALSE)</f>
        <v>#N/A</v>
      </c>
      <c r="E23" s="419"/>
      <c r="F23" s="414" t="e">
        <f>VLOOKUP($B23,'出場校データ'!$A$5:$F$52,2,FALSE)</f>
        <v>#N/A</v>
      </c>
      <c r="G23" s="421"/>
      <c r="H23" s="10"/>
      <c r="I23" s="101"/>
      <c r="J23" s="105"/>
      <c r="K23" s="102"/>
      <c r="L23" s="423"/>
      <c r="M23" s="437"/>
      <c r="N23" s="24"/>
      <c r="O23" s="28"/>
      <c r="R23" s="19"/>
      <c r="T23" s="7"/>
      <c r="U23" s="27"/>
      <c r="V23" s="439"/>
      <c r="W23" s="423"/>
      <c r="X23" s="94"/>
      <c r="Y23" s="109"/>
      <c r="Z23" s="95"/>
      <c r="AA23" s="42"/>
      <c r="AB23" s="424"/>
      <c r="AC23" s="419"/>
      <c r="AD23" s="427"/>
      <c r="AE23" s="421"/>
      <c r="AF23" s="414"/>
      <c r="AG23" s="413"/>
    </row>
    <row r="24" spans="2:33" ht="30.75" customHeight="1">
      <c r="B24" s="413">
        <v>42</v>
      </c>
      <c r="C24" s="414" t="str">
        <f>VLOOKUP($B24,'出場校データ'!$A$5:$F$52,2,FALSE)</f>
        <v>九州</v>
      </c>
      <c r="D24" s="428" t="str">
        <f>VLOOKUP($B24,'出場校データ'!$A$5:$F$52,3,FALSE)</f>
        <v>長崎県立大村工業高等学校</v>
      </c>
      <c r="E24" s="419" t="s">
        <v>28</v>
      </c>
      <c r="F24" s="414" t="str">
        <f>VLOOKUP($B24,'出場校データ'!$A$5:$F$52,5,FALSE)</f>
        <v>長崎</v>
      </c>
      <c r="G24" s="421" t="s">
        <v>35</v>
      </c>
      <c r="H24" s="10"/>
      <c r="I24" s="101"/>
      <c r="J24" s="105"/>
      <c r="K24" s="102"/>
      <c r="L24" s="423">
        <v>10</v>
      </c>
      <c r="M24" s="438"/>
      <c r="N24" s="29"/>
      <c r="O24" s="30"/>
      <c r="R24" s="19"/>
      <c r="T24" s="20"/>
      <c r="U24" s="21"/>
      <c r="V24" s="440"/>
      <c r="W24" s="423">
        <v>32</v>
      </c>
      <c r="X24" s="94"/>
      <c r="Y24" s="109"/>
      <c r="Z24" s="95"/>
      <c r="AA24" s="42"/>
      <c r="AB24" s="424" t="str">
        <f>VLOOKUP($AG24,'出場校データ'!$A$5:$F$52,3,FALSE)</f>
        <v>和歌山県立箕島高等学校</v>
      </c>
      <c r="AC24" s="419" t="s">
        <v>28</v>
      </c>
      <c r="AD24" s="427" t="str">
        <f>VLOOKUP($AG24,'出場校データ'!$A$5:$F$52,5,FALSE)</f>
        <v>和歌山</v>
      </c>
      <c r="AE24" s="421" t="s">
        <v>35</v>
      </c>
      <c r="AF24" s="414" t="str">
        <f>VLOOKUP($AG24,'出場校データ'!$A$5:$F$52,2,FALSE)</f>
        <v>近畿</v>
      </c>
      <c r="AG24" s="413">
        <v>30</v>
      </c>
    </row>
    <row r="25" spans="2:33" ht="30.75" customHeight="1">
      <c r="B25" s="413"/>
      <c r="C25" s="414" t="e">
        <f>VLOOKUP($B25,'出場校データ'!$A$5:$F$52,2,FALSE)</f>
        <v>#N/A</v>
      </c>
      <c r="D25" s="428" t="e">
        <f>VLOOKUP($B25,'出場校データ'!$A$5:$F$52,2,FALSE)</f>
        <v>#N/A</v>
      </c>
      <c r="E25" s="419"/>
      <c r="F25" s="414" t="e">
        <f>VLOOKUP($B25,'出場校データ'!$A$5:$F$52,2,FALSE)</f>
        <v>#N/A</v>
      </c>
      <c r="G25" s="421"/>
      <c r="H25" s="10"/>
      <c r="I25" s="101"/>
      <c r="J25" s="10"/>
      <c r="K25" s="102"/>
      <c r="L25" s="423"/>
      <c r="N25" s="31"/>
      <c r="O25" s="32"/>
      <c r="R25" s="19"/>
      <c r="T25" s="23"/>
      <c r="U25" s="8"/>
      <c r="W25" s="423"/>
      <c r="X25" s="94"/>
      <c r="Y25" s="42"/>
      <c r="Z25" s="95"/>
      <c r="AA25" s="42"/>
      <c r="AB25" s="424"/>
      <c r="AC25" s="419"/>
      <c r="AD25" s="427"/>
      <c r="AE25" s="421"/>
      <c r="AF25" s="414"/>
      <c r="AG25" s="413"/>
    </row>
    <row r="26" spans="2:33" ht="30.75" customHeight="1">
      <c r="B26" s="413">
        <v>36</v>
      </c>
      <c r="C26" s="414" t="str">
        <f>VLOOKUP($B26,'出場校データ'!$A$5:$F$52,2,FALSE)</f>
        <v>四国</v>
      </c>
      <c r="D26" s="428" t="str">
        <f>VLOOKUP($B26,'出場校データ'!$A$5:$F$52,3,FALSE)</f>
        <v>徳島県立城北高等学校</v>
      </c>
      <c r="E26" s="419" t="s">
        <v>28</v>
      </c>
      <c r="F26" s="414" t="str">
        <f>VLOOKUP($B26,'出場校データ'!$A$5:$F$52,5,FALSE)</f>
        <v>徳島</v>
      </c>
      <c r="G26" s="421" t="s">
        <v>35</v>
      </c>
      <c r="H26" s="10"/>
      <c r="I26" s="101"/>
      <c r="J26" s="10"/>
      <c r="K26" s="102"/>
      <c r="L26" s="423">
        <v>11</v>
      </c>
      <c r="M26" s="13"/>
      <c r="N26" s="14"/>
      <c r="O26" s="33"/>
      <c r="R26" s="19"/>
      <c r="T26" s="26"/>
      <c r="U26" s="34"/>
      <c r="V26" s="35"/>
      <c r="W26" s="423">
        <v>33</v>
      </c>
      <c r="X26" s="94"/>
      <c r="Y26" s="42"/>
      <c r="Z26" s="95"/>
      <c r="AA26" s="42"/>
      <c r="AB26" s="424" t="str">
        <f>VLOOKUP($AG26,'出場校データ'!$A$5:$F$52,3,FALSE)</f>
        <v>神奈川県立伊勢原高等学校</v>
      </c>
      <c r="AC26" s="419" t="s">
        <v>28</v>
      </c>
      <c r="AD26" s="427" t="str">
        <f>VLOOKUP($AG26,'出場校データ'!$A$5:$F$52,5,FALSE)</f>
        <v>神奈川</v>
      </c>
      <c r="AE26" s="421" t="s">
        <v>35</v>
      </c>
      <c r="AF26" s="414" t="str">
        <f>VLOOKUP($AG26,'出場校データ'!$A$5:$F$52,2,FALSE)</f>
        <v>関東</v>
      </c>
      <c r="AG26" s="413">
        <v>14</v>
      </c>
    </row>
    <row r="27" spans="2:33" ht="30.75" customHeight="1">
      <c r="B27" s="413"/>
      <c r="C27" s="414" t="e">
        <f>VLOOKUP($B27,'出場校データ'!$A$5:$F$52,2,FALSE)</f>
        <v>#N/A</v>
      </c>
      <c r="D27" s="428" t="e">
        <f>VLOOKUP($B27,'出場校データ'!$A$5:$F$52,2,FALSE)</f>
        <v>#N/A</v>
      </c>
      <c r="E27" s="419"/>
      <c r="F27" s="414" t="e">
        <f>VLOOKUP($B27,'出場校データ'!$A$5:$F$52,2,FALSE)</f>
        <v>#N/A</v>
      </c>
      <c r="G27" s="421"/>
      <c r="H27" s="10"/>
      <c r="I27" s="106"/>
      <c r="J27" s="10"/>
      <c r="K27" s="103"/>
      <c r="L27" s="423"/>
      <c r="O27" s="36"/>
      <c r="R27" s="19"/>
      <c r="T27" s="7"/>
      <c r="U27" s="8"/>
      <c r="W27" s="423"/>
      <c r="X27" s="96"/>
      <c r="Y27" s="42"/>
      <c r="Z27" s="107"/>
      <c r="AA27" s="42"/>
      <c r="AB27" s="424"/>
      <c r="AC27" s="419"/>
      <c r="AD27" s="427"/>
      <c r="AE27" s="421"/>
      <c r="AF27" s="414"/>
      <c r="AG27" s="413"/>
    </row>
    <row r="28" spans="2:33" ht="30.75" customHeight="1">
      <c r="B28" s="409">
        <v>34</v>
      </c>
      <c r="C28" s="411" t="str">
        <f>VLOOKUP($B28,'出場校データ'!$A$5:$F$52,2,FALSE)</f>
        <v>中国</v>
      </c>
      <c r="D28" s="416" t="str">
        <f>VLOOKUP($B28,'出場校データ'!$A$5:$F$52,3,FALSE)</f>
        <v>広島県立御調高等学校</v>
      </c>
      <c r="E28" s="418" t="s">
        <v>28</v>
      </c>
      <c r="F28" s="411" t="str">
        <f>VLOOKUP($B28,'出場校データ'!$A$5:$F$52,5,FALSE)</f>
        <v>広島</v>
      </c>
      <c r="G28" s="420" t="s">
        <v>35</v>
      </c>
      <c r="H28" s="103"/>
      <c r="I28" s="103"/>
      <c r="J28" s="103"/>
      <c r="K28" s="103"/>
      <c r="L28" s="422">
        <v>12</v>
      </c>
      <c r="M28" s="60"/>
      <c r="N28" s="115"/>
      <c r="O28" s="116"/>
      <c r="P28" s="56"/>
      <c r="Q28" s="111"/>
      <c r="R28" s="110"/>
      <c r="S28" s="111"/>
      <c r="T28" s="56"/>
      <c r="U28" s="112"/>
      <c r="V28" s="113"/>
      <c r="W28" s="422">
        <v>34</v>
      </c>
      <c r="X28" s="114"/>
      <c r="Y28" s="96"/>
      <c r="Z28" s="117"/>
      <c r="AA28" s="96"/>
      <c r="AB28" s="425" t="str">
        <f>VLOOKUP($AG28,'出場校データ'!$A$5:$F$52,3,FALSE)</f>
        <v>豊川高等学校</v>
      </c>
      <c r="AC28" s="418" t="s">
        <v>28</v>
      </c>
      <c r="AD28" s="426" t="str">
        <f>VLOOKUP($AG28,'出場校データ'!$A$5:$F$52,5,FALSE)</f>
        <v>愛知</v>
      </c>
      <c r="AE28" s="420" t="s">
        <v>35</v>
      </c>
      <c r="AF28" s="411" t="str">
        <f>VLOOKUP($AG28,'出場校データ'!$A$5:$F$52,2,FALSE)</f>
        <v>東海</v>
      </c>
      <c r="AG28" s="409">
        <v>23</v>
      </c>
    </row>
    <row r="29" spans="2:33" ht="30.75" customHeight="1">
      <c r="B29" s="410"/>
      <c r="C29" s="412" t="e">
        <f>VLOOKUP($B29,'出場校データ'!$A$5:$F$52,2,FALSE)</f>
        <v>#N/A</v>
      </c>
      <c r="D29" s="417" t="e">
        <f>VLOOKUP($B29,'出場校データ'!$A$5:$F$52,2,FALSE)</f>
        <v>#N/A</v>
      </c>
      <c r="E29" s="419"/>
      <c r="F29" s="412" t="e">
        <f>VLOOKUP($B29,'出場校データ'!$A$5:$F$52,2,FALSE)</f>
        <v>#N/A</v>
      </c>
      <c r="G29" s="421"/>
      <c r="H29" s="10"/>
      <c r="I29" s="99"/>
      <c r="J29" s="10"/>
      <c r="K29" s="100"/>
      <c r="L29" s="423"/>
      <c r="O29" s="17"/>
      <c r="P29" s="18"/>
      <c r="R29" s="19"/>
      <c r="T29" s="20"/>
      <c r="U29" s="21"/>
      <c r="W29" s="423"/>
      <c r="X29" s="92"/>
      <c r="Y29" s="42"/>
      <c r="Z29" s="93"/>
      <c r="AA29" s="42"/>
      <c r="AB29" s="424"/>
      <c r="AC29" s="419"/>
      <c r="AD29" s="427"/>
      <c r="AE29" s="421"/>
      <c r="AF29" s="412"/>
      <c r="AG29" s="410"/>
    </row>
    <row r="30" spans="2:33" ht="30.75" customHeight="1">
      <c r="B30" s="413">
        <v>24</v>
      </c>
      <c r="C30" s="414" t="str">
        <f>VLOOKUP($B30,'出場校データ'!$A$5:$F$52,2,FALSE)</f>
        <v>東海</v>
      </c>
      <c r="D30" s="428" t="str">
        <f>VLOOKUP($B30,'出場校データ'!$A$5:$F$52,3,FALSE)</f>
        <v>三重県立四日市工業高等学校</v>
      </c>
      <c r="E30" s="419" t="s">
        <v>28</v>
      </c>
      <c r="F30" s="414" t="str">
        <f>VLOOKUP($B30,'出場校データ'!$A$5:$F$52,5,FALSE)</f>
        <v>三重</v>
      </c>
      <c r="G30" s="421" t="s">
        <v>35</v>
      </c>
      <c r="H30" s="10"/>
      <c r="I30" s="101"/>
      <c r="J30" s="10"/>
      <c r="K30" s="102"/>
      <c r="L30" s="423">
        <v>13</v>
      </c>
      <c r="O30" s="22"/>
      <c r="P30" s="18"/>
      <c r="Q30" s="7"/>
      <c r="R30" s="15"/>
      <c r="T30" s="23"/>
      <c r="U30" s="8"/>
      <c r="W30" s="423">
        <v>35</v>
      </c>
      <c r="X30" s="94"/>
      <c r="Y30" s="108"/>
      <c r="Z30" s="95"/>
      <c r="AA30" s="42"/>
      <c r="AB30" s="424" t="str">
        <f>VLOOKUP($AG30,'出場校データ'!$A$5:$F$52,3,FALSE)</f>
        <v>京都府立綾部高等学校</v>
      </c>
      <c r="AC30" s="419" t="s">
        <v>28</v>
      </c>
      <c r="AD30" s="427" t="str">
        <f>VLOOKUP($AG30,'出場校データ'!$A$5:$F$52,5,FALSE)</f>
        <v>京都</v>
      </c>
      <c r="AE30" s="421" t="s">
        <v>35</v>
      </c>
      <c r="AF30" s="414" t="str">
        <f>VLOOKUP($AG30,'出場校データ'!$A$5:$F$52,2,FALSE)</f>
        <v>近畿</v>
      </c>
      <c r="AG30" s="413">
        <v>26</v>
      </c>
    </row>
    <row r="31" spans="2:33" ht="30.75" customHeight="1">
      <c r="B31" s="413"/>
      <c r="C31" s="414" t="e">
        <f>VLOOKUP($B31,'出場校データ'!$A$5:$F$52,2,FALSE)</f>
        <v>#N/A</v>
      </c>
      <c r="D31" s="428" t="e">
        <f>VLOOKUP($B31,'出場校データ'!$A$5:$F$52,2,FALSE)</f>
        <v>#N/A</v>
      </c>
      <c r="E31" s="419"/>
      <c r="F31" s="414" t="e">
        <f>VLOOKUP($B31,'出場校データ'!$A$5:$F$52,2,FALSE)</f>
        <v>#N/A</v>
      </c>
      <c r="G31" s="421"/>
      <c r="H31" s="10"/>
      <c r="I31" s="101"/>
      <c r="J31" s="10"/>
      <c r="K31" s="102"/>
      <c r="L31" s="423"/>
      <c r="M31" s="437"/>
      <c r="N31" s="24"/>
      <c r="O31" s="25"/>
      <c r="P31" s="18"/>
      <c r="R31" s="19"/>
      <c r="T31" s="26"/>
      <c r="U31" s="27"/>
      <c r="V31" s="439"/>
      <c r="W31" s="423"/>
      <c r="X31" s="94"/>
      <c r="Y31" s="42"/>
      <c r="Z31" s="95"/>
      <c r="AA31" s="42"/>
      <c r="AB31" s="424"/>
      <c r="AC31" s="419"/>
      <c r="AD31" s="427"/>
      <c r="AE31" s="421"/>
      <c r="AF31" s="414"/>
      <c r="AG31" s="413"/>
    </row>
    <row r="32" spans="2:33" ht="30.75" customHeight="1">
      <c r="B32" s="413">
        <v>40</v>
      </c>
      <c r="C32" s="414" t="str">
        <f>VLOOKUP($B32,'出場校データ'!$A$5:$F$52,2,FALSE)</f>
        <v>九州</v>
      </c>
      <c r="D32" s="428" t="str">
        <f>VLOOKUP($B32,'出場校データ'!$A$5:$F$52,3,FALSE)</f>
        <v>九州産業大学付属九州高等学校</v>
      </c>
      <c r="E32" s="419" t="s">
        <v>28</v>
      </c>
      <c r="F32" s="414" t="str">
        <f>VLOOKUP($B32,'出場校データ'!$A$5:$F$52,5,FALSE)</f>
        <v>福岡</v>
      </c>
      <c r="G32" s="421" t="s">
        <v>35</v>
      </c>
      <c r="H32" s="10"/>
      <c r="I32" s="101"/>
      <c r="J32" s="10"/>
      <c r="K32" s="102"/>
      <c r="L32" s="423">
        <v>14</v>
      </c>
      <c r="M32" s="438"/>
      <c r="N32" s="18"/>
      <c r="O32" s="9"/>
      <c r="R32" s="19"/>
      <c r="T32" s="7"/>
      <c r="U32" s="8"/>
      <c r="V32" s="440"/>
      <c r="W32" s="423">
        <v>36</v>
      </c>
      <c r="X32" s="94"/>
      <c r="Y32" s="444" t="s">
        <v>49</v>
      </c>
      <c r="Z32" s="445"/>
      <c r="AA32" s="42"/>
      <c r="AB32" s="424" t="str">
        <f>VLOOKUP($AG32,'出場校データ'!$A$5:$F$52,3,FALSE)</f>
        <v>宮崎県立宮崎工業高等学校</v>
      </c>
      <c r="AC32" s="419" t="s">
        <v>28</v>
      </c>
      <c r="AD32" s="427" t="str">
        <f>VLOOKUP($AG32,'出場校データ'!$A$5:$F$52,5,FALSE)</f>
        <v>宮崎</v>
      </c>
      <c r="AE32" s="421" t="s">
        <v>35</v>
      </c>
      <c r="AF32" s="414" t="str">
        <f>VLOOKUP($AG32,'出場校データ'!$A$5:$F$52,2,FALSE)</f>
        <v>九州</v>
      </c>
      <c r="AG32" s="413">
        <v>45</v>
      </c>
    </row>
    <row r="33" spans="2:33" ht="30.75" customHeight="1">
      <c r="B33" s="413"/>
      <c r="C33" s="414" t="e">
        <f>VLOOKUP($B33,'出場校データ'!$A$5:$F$52,2,FALSE)</f>
        <v>#N/A</v>
      </c>
      <c r="D33" s="428" t="e">
        <f>VLOOKUP($B33,'出場校データ'!$A$5:$F$52,2,FALSE)</f>
        <v>#N/A</v>
      </c>
      <c r="E33" s="419"/>
      <c r="F33" s="414" t="e">
        <f>VLOOKUP($B33,'出場校データ'!$A$5:$F$52,2,FALSE)</f>
        <v>#N/A</v>
      </c>
      <c r="G33" s="421"/>
      <c r="H33" s="10"/>
      <c r="I33" s="101"/>
      <c r="J33" s="10"/>
      <c r="K33" s="102"/>
      <c r="L33" s="423"/>
      <c r="M33" s="7"/>
      <c r="O33" s="9"/>
      <c r="R33" s="19"/>
      <c r="T33" s="7"/>
      <c r="U33" s="8"/>
      <c r="W33" s="423"/>
      <c r="X33" s="94"/>
      <c r="Y33" s="444"/>
      <c r="Z33" s="445"/>
      <c r="AA33" s="42"/>
      <c r="AB33" s="424"/>
      <c r="AC33" s="419"/>
      <c r="AD33" s="427"/>
      <c r="AE33" s="421"/>
      <c r="AF33" s="414"/>
      <c r="AG33" s="413"/>
    </row>
    <row r="34" spans="2:33" ht="30.75" customHeight="1">
      <c r="B34" s="413">
        <v>39</v>
      </c>
      <c r="C34" s="414" t="str">
        <f>VLOOKUP($B34,'出場校データ'!$A$5:$F$52,2,FALSE)</f>
        <v>四国</v>
      </c>
      <c r="D34" s="428" t="str">
        <f>VLOOKUP($B34,'出場校データ'!$A$5:$F$52,3,FALSE)</f>
        <v>高知県立高知工業高等学校</v>
      </c>
      <c r="E34" s="419" t="s">
        <v>28</v>
      </c>
      <c r="F34" s="414" t="str">
        <f>VLOOKUP($B34,'出場校データ'!$A$5:$F$52,5,FALSE)</f>
        <v>高知</v>
      </c>
      <c r="G34" s="421" t="s">
        <v>35</v>
      </c>
      <c r="H34" s="10"/>
      <c r="I34" s="101"/>
      <c r="J34" s="10"/>
      <c r="K34" s="102"/>
      <c r="L34" s="423">
        <v>15</v>
      </c>
      <c r="O34" s="9"/>
      <c r="R34" s="19"/>
      <c r="T34" s="7"/>
      <c r="U34" s="8"/>
      <c r="W34" s="423">
        <v>37</v>
      </c>
      <c r="X34" s="94"/>
      <c r="Y34" s="42"/>
      <c r="Z34" s="95"/>
      <c r="AA34" s="42"/>
      <c r="AB34" s="424" t="str">
        <f>VLOOKUP($AG34,'出場校データ'!$A$5:$F$52,3,FALSE)</f>
        <v>鳥取県立倉吉総合産業高等学校</v>
      </c>
      <c r="AC34" s="419" t="s">
        <v>28</v>
      </c>
      <c r="AD34" s="427" t="str">
        <f>VLOOKUP($AG34,'出場校データ'!$A$5:$F$52,5,FALSE)</f>
        <v>鳥取</v>
      </c>
      <c r="AE34" s="421" t="s">
        <v>35</v>
      </c>
      <c r="AF34" s="414" t="str">
        <f>VLOOKUP($AG34,'出場校データ'!$A$5:$F$52,2,FALSE)</f>
        <v>中国</v>
      </c>
      <c r="AG34" s="413">
        <v>31</v>
      </c>
    </row>
    <row r="35" spans="2:33" ht="30.75" customHeight="1">
      <c r="B35" s="413"/>
      <c r="C35" s="414" t="e">
        <f>VLOOKUP($B35,'出場校データ'!$A$5:$F$52,2,FALSE)</f>
        <v>#N/A</v>
      </c>
      <c r="D35" s="428" t="e">
        <f>VLOOKUP($B35,'出場校データ'!$A$5:$F$52,2,FALSE)</f>
        <v>#N/A</v>
      </c>
      <c r="E35" s="419"/>
      <c r="F35" s="414" t="e">
        <f>VLOOKUP($B35,'出場校データ'!$A$5:$F$52,2,FALSE)</f>
        <v>#N/A</v>
      </c>
      <c r="G35" s="421"/>
      <c r="H35" s="10"/>
      <c r="I35" s="435" t="s">
        <v>50</v>
      </c>
      <c r="J35" s="436"/>
      <c r="K35" s="102"/>
      <c r="L35" s="423"/>
      <c r="M35" s="437"/>
      <c r="N35" s="24"/>
      <c r="O35" s="28"/>
      <c r="P35" s="7"/>
      <c r="R35" s="19"/>
      <c r="T35" s="54"/>
      <c r="U35" s="21"/>
      <c r="V35" s="441"/>
      <c r="W35" s="423"/>
      <c r="X35" s="94"/>
      <c r="Y35" s="449"/>
      <c r="Z35" s="95"/>
      <c r="AA35" s="42"/>
      <c r="AB35" s="424"/>
      <c r="AC35" s="419"/>
      <c r="AD35" s="427"/>
      <c r="AE35" s="421"/>
      <c r="AF35" s="414"/>
      <c r="AG35" s="413"/>
    </row>
    <row r="36" spans="2:33" ht="30.75" customHeight="1">
      <c r="B36" s="413">
        <v>10</v>
      </c>
      <c r="C36" s="414" t="str">
        <f>VLOOKUP($B36,'出場校データ'!$A$5:$F$52,2,FALSE)</f>
        <v>関東</v>
      </c>
      <c r="D36" s="428" t="str">
        <f>VLOOKUP($B36,'出場校データ'!$A$5:$F$52,3,FALSE)</f>
        <v>新島学園高等学校</v>
      </c>
      <c r="E36" s="419" t="s">
        <v>28</v>
      </c>
      <c r="F36" s="414" t="str">
        <f>VLOOKUP($B36,'出場校データ'!$A$5:$F$52,5,FALSE)</f>
        <v>群馬</v>
      </c>
      <c r="G36" s="421" t="s">
        <v>35</v>
      </c>
      <c r="H36" s="10"/>
      <c r="I36" s="435"/>
      <c r="J36" s="436"/>
      <c r="K36" s="102"/>
      <c r="L36" s="423">
        <v>16</v>
      </c>
      <c r="M36" s="438"/>
      <c r="N36" s="29"/>
      <c r="O36" s="30"/>
      <c r="Q36" s="7"/>
      <c r="R36" s="15"/>
      <c r="T36" s="55"/>
      <c r="U36" s="34"/>
      <c r="V36" s="442"/>
      <c r="W36" s="423">
        <v>38</v>
      </c>
      <c r="X36" s="94"/>
      <c r="Y36" s="449"/>
      <c r="Z36" s="95"/>
      <c r="AA36" s="42"/>
      <c r="AB36" s="424" t="str">
        <f>VLOOKUP($AG36,'出場校データ'!$A$5:$F$52,3,FALSE)</f>
        <v>山梨県立身延高等学校</v>
      </c>
      <c r="AC36" s="419" t="s">
        <v>28</v>
      </c>
      <c r="AD36" s="427" t="str">
        <f>VLOOKUP($AG36,'出場校データ'!$A$5:$F$52,5,FALSE)</f>
        <v>山梨</v>
      </c>
      <c r="AE36" s="421" t="s">
        <v>35</v>
      </c>
      <c r="AF36" s="414" t="str">
        <f>VLOOKUP($AG36,'出場校データ'!$A$5:$F$52,2,FALSE)</f>
        <v>関東</v>
      </c>
      <c r="AG36" s="413">
        <v>15</v>
      </c>
    </row>
    <row r="37" spans="2:33" ht="30.75" customHeight="1">
      <c r="B37" s="413"/>
      <c r="C37" s="414" t="e">
        <f>VLOOKUP($B37,'出場校データ'!$A$5:$F$52,2,FALSE)</f>
        <v>#N/A</v>
      </c>
      <c r="D37" s="428" t="e">
        <f>VLOOKUP($B37,'出場校データ'!$A$5:$F$52,2,FALSE)</f>
        <v>#N/A</v>
      </c>
      <c r="E37" s="419"/>
      <c r="F37" s="414" t="e">
        <f>VLOOKUP($B37,'出場校データ'!$A$5:$F$52,2,FALSE)</f>
        <v>#N/A</v>
      </c>
      <c r="G37" s="421"/>
      <c r="H37" s="10"/>
      <c r="I37" s="101"/>
      <c r="J37" s="10"/>
      <c r="K37" s="102"/>
      <c r="L37" s="423"/>
      <c r="N37" s="31"/>
      <c r="O37" s="32"/>
      <c r="R37" s="19"/>
      <c r="T37" s="43"/>
      <c r="U37" s="21"/>
      <c r="V37" s="48"/>
      <c r="W37" s="423"/>
      <c r="X37" s="96"/>
      <c r="Y37" s="42"/>
      <c r="Z37" s="95"/>
      <c r="AA37" s="443" t="s">
        <v>56</v>
      </c>
      <c r="AB37" s="424"/>
      <c r="AC37" s="419"/>
      <c r="AD37" s="427"/>
      <c r="AE37" s="421"/>
      <c r="AF37" s="414"/>
      <c r="AG37" s="413"/>
    </row>
    <row r="38" spans="2:33" ht="30.75" customHeight="1">
      <c r="B38" s="413">
        <v>19</v>
      </c>
      <c r="C38" s="414" t="str">
        <f>VLOOKUP($B38,'出場校データ'!$A$5:$F$52,2,FALSE)</f>
        <v>北信越</v>
      </c>
      <c r="D38" s="428" t="str">
        <f>VLOOKUP($B38,'出場校データ'!$A$5:$F$52,3,FALSE)</f>
        <v>日本文理高等学校</v>
      </c>
      <c r="E38" s="419" t="s">
        <v>28</v>
      </c>
      <c r="F38" s="414" t="str">
        <f>VLOOKUP($B38,'出場校データ'!$A$5:$F$52,5,FALSE)</f>
        <v>新潟</v>
      </c>
      <c r="G38" s="421" t="s">
        <v>35</v>
      </c>
      <c r="H38" s="10"/>
      <c r="I38" s="101"/>
      <c r="J38" s="10"/>
      <c r="K38" s="102"/>
      <c r="L38" s="423">
        <v>17</v>
      </c>
      <c r="M38" s="13"/>
      <c r="N38" s="14"/>
      <c r="O38" s="33"/>
      <c r="R38" s="110"/>
      <c r="S38" s="111"/>
      <c r="T38" s="56"/>
      <c r="U38" s="112"/>
      <c r="V38" s="113"/>
      <c r="W38" s="422">
        <v>39</v>
      </c>
      <c r="X38" s="114"/>
      <c r="Y38" s="96"/>
      <c r="Z38" s="97"/>
      <c r="AA38" s="443"/>
      <c r="AB38" s="425" t="str">
        <f>VLOOKUP($AG38,'出場校データ'!$A$5:$F$52,3,FALSE)</f>
        <v>香川県立多度津高等学校</v>
      </c>
      <c r="AC38" s="418" t="s">
        <v>28</v>
      </c>
      <c r="AD38" s="426" t="str">
        <f>VLOOKUP($AG38,'出場校データ'!$A$5:$F$52,5,FALSE)</f>
        <v>香川</v>
      </c>
      <c r="AE38" s="420" t="s">
        <v>35</v>
      </c>
      <c r="AF38" s="411" t="str">
        <f>VLOOKUP($AG38,'出場校データ'!$A$5:$F$52,2,FALSE)</f>
        <v>四国</v>
      </c>
      <c r="AG38" s="409">
        <v>37</v>
      </c>
    </row>
    <row r="39" spans="2:33" ht="30.75" customHeight="1">
      <c r="B39" s="413"/>
      <c r="C39" s="414" t="e">
        <f>VLOOKUP($B39,'出場校データ'!$A$5:$F$52,2,FALSE)</f>
        <v>#N/A</v>
      </c>
      <c r="D39" s="428" t="e">
        <f>VLOOKUP($B39,'出場校データ'!$A$5:$F$52,2,FALSE)</f>
        <v>#N/A</v>
      </c>
      <c r="E39" s="419"/>
      <c r="F39" s="414" t="e">
        <f>VLOOKUP($B39,'出場校データ'!$A$5:$F$52,2,FALSE)</f>
        <v>#N/A</v>
      </c>
      <c r="G39" s="421"/>
      <c r="H39" s="451" t="s">
        <v>55</v>
      </c>
      <c r="I39" s="101"/>
      <c r="J39" s="10"/>
      <c r="K39" s="103"/>
      <c r="L39" s="423"/>
      <c r="M39" s="51"/>
      <c r="N39" s="52"/>
      <c r="O39" s="53"/>
      <c r="R39" s="19"/>
      <c r="T39" s="54"/>
      <c r="U39" s="21"/>
      <c r="V39" s="441"/>
      <c r="W39" s="423"/>
      <c r="X39" s="94"/>
      <c r="Y39" s="42"/>
      <c r="Z39" s="95"/>
      <c r="AA39" s="42"/>
      <c r="AB39" s="424"/>
      <c r="AC39" s="419"/>
      <c r="AD39" s="427"/>
      <c r="AE39" s="421"/>
      <c r="AF39" s="412"/>
      <c r="AG39" s="410"/>
    </row>
    <row r="40" spans="2:33" ht="30.75" customHeight="1">
      <c r="B40" s="409">
        <v>25</v>
      </c>
      <c r="C40" s="411" t="str">
        <f>VLOOKUP($B40,'出場校データ'!$A$5:$F$52,2,FALSE)</f>
        <v>近畿</v>
      </c>
      <c r="D40" s="416" t="str">
        <f>VLOOKUP($B40,'出場校データ'!$A$5:$F$52,3,FALSE)</f>
        <v>滋賀県立栗東高等学校</v>
      </c>
      <c r="E40" s="418" t="s">
        <v>28</v>
      </c>
      <c r="F40" s="411" t="str">
        <f>VLOOKUP($B40,'出場校データ'!$A$5:$F$52,5,FALSE)</f>
        <v>滋賀</v>
      </c>
      <c r="G40" s="420" t="s">
        <v>35</v>
      </c>
      <c r="H40" s="451"/>
      <c r="I40" s="104"/>
      <c r="J40" s="103"/>
      <c r="K40" s="103"/>
      <c r="L40" s="422">
        <v>18</v>
      </c>
      <c r="M40" s="60"/>
      <c r="N40" s="115"/>
      <c r="O40" s="60"/>
      <c r="P40" s="57"/>
      <c r="R40" s="19"/>
      <c r="T40" s="55"/>
      <c r="U40" s="34"/>
      <c r="V40" s="442"/>
      <c r="W40" s="423">
        <v>40</v>
      </c>
      <c r="X40" s="94"/>
      <c r="Y40" s="42"/>
      <c r="Z40" s="95"/>
      <c r="AA40" s="42"/>
      <c r="AB40" s="424" t="str">
        <f>VLOOKUP($AG40,'出場校データ'!$A$5:$F$52,3,FALSE)</f>
        <v>宮城県白石工業高等学校</v>
      </c>
      <c r="AC40" s="419" t="s">
        <v>28</v>
      </c>
      <c r="AD40" s="427" t="str">
        <f>VLOOKUP($AG40,'出場校データ'!$A$5:$F$52,5,FALSE)</f>
        <v>宮城</v>
      </c>
      <c r="AE40" s="421" t="s">
        <v>35</v>
      </c>
      <c r="AF40" s="414" t="str">
        <f>VLOOKUP($AG40,'出場校データ'!$A$5:$F$52,2,FALSE)</f>
        <v>東北</v>
      </c>
      <c r="AG40" s="413">
        <v>4</v>
      </c>
    </row>
    <row r="41" spans="2:33" ht="30.75" customHeight="1">
      <c r="B41" s="410"/>
      <c r="C41" s="412" t="e">
        <f>VLOOKUP($B41,'出場校データ'!$A$5:$F$52,2,FALSE)</f>
        <v>#N/A</v>
      </c>
      <c r="D41" s="417" t="e">
        <f>VLOOKUP($B41,'出場校データ'!$A$5:$F$52,2,FALSE)</f>
        <v>#N/A</v>
      </c>
      <c r="E41" s="419"/>
      <c r="F41" s="412" t="e">
        <f>VLOOKUP($B41,'出場校データ'!$A$5:$F$52,2,FALSE)</f>
        <v>#N/A</v>
      </c>
      <c r="G41" s="421"/>
      <c r="H41" s="10"/>
      <c r="I41" s="101"/>
      <c r="J41" s="10"/>
      <c r="K41" s="100"/>
      <c r="L41" s="423"/>
      <c r="M41" s="441"/>
      <c r="N41" s="44"/>
      <c r="O41" s="45"/>
      <c r="P41" s="58"/>
      <c r="R41" s="19"/>
      <c r="T41" s="43"/>
      <c r="U41" s="21"/>
      <c r="V41" s="48"/>
      <c r="W41" s="423"/>
      <c r="X41" s="94"/>
      <c r="Y41" s="42"/>
      <c r="Z41" s="95"/>
      <c r="AA41" s="42"/>
      <c r="AB41" s="424"/>
      <c r="AC41" s="419"/>
      <c r="AD41" s="427"/>
      <c r="AE41" s="421"/>
      <c r="AF41" s="414"/>
      <c r="AG41" s="413"/>
    </row>
    <row r="42" spans="2:33" ht="30.75" customHeight="1">
      <c r="B42" s="413">
        <v>43</v>
      </c>
      <c r="C42" s="414" t="str">
        <f>VLOOKUP($B42,'出場校データ'!$A$5:$F$52,2,FALSE)</f>
        <v>九州</v>
      </c>
      <c r="D42" s="428" t="str">
        <f>VLOOKUP($B42,'出場校データ'!$A$5:$F$52,3,FALSE)</f>
        <v>熊本県立天草工業高等学校</v>
      </c>
      <c r="E42" s="419" t="s">
        <v>28</v>
      </c>
      <c r="F42" s="414" t="str">
        <f>VLOOKUP($B42,'出場校データ'!$A$5:$F$52,5,FALSE)</f>
        <v>熊本</v>
      </c>
      <c r="G42" s="421" t="s">
        <v>35</v>
      </c>
      <c r="H42" s="10"/>
      <c r="I42" s="101"/>
      <c r="J42" s="10"/>
      <c r="K42" s="102"/>
      <c r="L42" s="423">
        <v>19</v>
      </c>
      <c r="M42" s="442"/>
      <c r="N42" s="46"/>
      <c r="O42" s="47"/>
      <c r="P42" s="58"/>
      <c r="R42" s="19"/>
      <c r="T42" s="7"/>
      <c r="U42" s="8"/>
      <c r="W42" s="423">
        <v>41</v>
      </c>
      <c r="X42" s="94"/>
      <c r="Y42" s="444" t="s">
        <v>47</v>
      </c>
      <c r="Z42" s="445"/>
      <c r="AA42" s="42"/>
      <c r="AB42" s="424" t="str">
        <f>VLOOKUP($AG42,'出場校データ'!$A$5:$F$52,3,FALSE)</f>
        <v>長野県飯山北高等学校</v>
      </c>
      <c r="AC42" s="419" t="s">
        <v>28</v>
      </c>
      <c r="AD42" s="427" t="str">
        <f>VLOOKUP($AG42,'出場校データ'!$A$5:$F$52,5,FALSE)</f>
        <v>長野</v>
      </c>
      <c r="AE42" s="421" t="s">
        <v>35</v>
      </c>
      <c r="AF42" s="414" t="str">
        <f>VLOOKUP($AG42,'出場校データ'!$A$5:$F$52,2,FALSE)</f>
        <v>北信越</v>
      </c>
      <c r="AG42" s="413">
        <v>20</v>
      </c>
    </row>
    <row r="43" spans="2:33" ht="30.75" customHeight="1">
      <c r="B43" s="413"/>
      <c r="C43" s="414" t="e">
        <f>VLOOKUP($B43,'出場校データ'!$A$5:$F$52,2,FALSE)</f>
        <v>#N/A</v>
      </c>
      <c r="D43" s="428" t="e">
        <f>VLOOKUP($B43,'出場校データ'!$A$5:$F$52,2,FALSE)</f>
        <v>#N/A</v>
      </c>
      <c r="E43" s="419"/>
      <c r="F43" s="414" t="e">
        <f>VLOOKUP($B43,'出場校データ'!$A$5:$F$52,2,FALSE)</f>
        <v>#N/A</v>
      </c>
      <c r="G43" s="421"/>
      <c r="H43" s="10"/>
      <c r="I43" s="101"/>
      <c r="J43" s="10"/>
      <c r="K43" s="102"/>
      <c r="L43" s="423"/>
      <c r="M43" s="48"/>
      <c r="N43" s="44"/>
      <c r="O43" s="61"/>
      <c r="P43" s="59"/>
      <c r="R43" s="19"/>
      <c r="T43" s="7"/>
      <c r="U43" s="27"/>
      <c r="V43" s="439"/>
      <c r="W43" s="423"/>
      <c r="X43" s="94"/>
      <c r="Y43" s="444"/>
      <c r="Z43" s="445"/>
      <c r="AA43" s="42"/>
      <c r="AB43" s="424"/>
      <c r="AC43" s="419"/>
      <c r="AD43" s="427"/>
      <c r="AE43" s="421"/>
      <c r="AF43" s="414"/>
      <c r="AG43" s="413"/>
    </row>
    <row r="44" spans="2:33" ht="30.75" customHeight="1">
      <c r="B44" s="413">
        <v>1</v>
      </c>
      <c r="C44" s="414" t="str">
        <f>VLOOKUP($B44,'出場校データ'!$A$5:$F$52,2,FALSE)</f>
        <v>北海道</v>
      </c>
      <c r="D44" s="428" t="str">
        <f>VLOOKUP($B44,'出場校データ'!$A$5:$F$52,3,FALSE)</f>
        <v>北海道当別高等学校</v>
      </c>
      <c r="E44" s="419" t="s">
        <v>28</v>
      </c>
      <c r="F44" s="414" t="str">
        <f>VLOOKUP($B44,'出場校データ'!$A$5:$F$52,5,FALSE)</f>
        <v>北海道</v>
      </c>
      <c r="G44" s="421" t="s">
        <v>35</v>
      </c>
      <c r="H44" s="10"/>
      <c r="I44" s="435" t="s">
        <v>51</v>
      </c>
      <c r="J44" s="436"/>
      <c r="K44" s="102"/>
      <c r="L44" s="423">
        <v>20</v>
      </c>
      <c r="O44" s="9"/>
      <c r="R44" s="19"/>
      <c r="T44" s="20"/>
      <c r="U44" s="21"/>
      <c r="V44" s="440"/>
      <c r="W44" s="423">
        <v>42</v>
      </c>
      <c r="X44" s="94"/>
      <c r="Y44" s="42"/>
      <c r="Z44" s="95"/>
      <c r="AA44" s="42"/>
      <c r="AB44" s="424" t="str">
        <f>VLOOKUP($AG44,'出場校データ'!$A$5:$F$52,3,FALSE)</f>
        <v>千葉敬愛高等学校</v>
      </c>
      <c r="AC44" s="419" t="s">
        <v>28</v>
      </c>
      <c r="AD44" s="427" t="str">
        <f>VLOOKUP($AG44,'出場校データ'!$A$5:$F$52,5,FALSE)</f>
        <v>千葉</v>
      </c>
      <c r="AE44" s="421" t="s">
        <v>35</v>
      </c>
      <c r="AF44" s="414" t="str">
        <f>VLOOKUP($AG44,'出場校データ'!$A$5:$F$52,2,FALSE)</f>
        <v>関東</v>
      </c>
      <c r="AG44" s="413">
        <v>12</v>
      </c>
    </row>
    <row r="45" spans="2:33" ht="30.75" customHeight="1">
      <c r="B45" s="413"/>
      <c r="C45" s="414" t="e">
        <f>VLOOKUP($B45,'出場校データ'!$A$5:$F$52,2,FALSE)</f>
        <v>#N/A</v>
      </c>
      <c r="D45" s="428" t="e">
        <f>VLOOKUP($B45,'出場校データ'!$A$5:$F$52,2,FALSE)</f>
        <v>#N/A</v>
      </c>
      <c r="E45" s="419"/>
      <c r="F45" s="414" t="e">
        <f>VLOOKUP($B45,'出場校データ'!$A$5:$F$52,2,FALSE)</f>
        <v>#N/A</v>
      </c>
      <c r="G45" s="421"/>
      <c r="H45" s="10"/>
      <c r="I45" s="435"/>
      <c r="J45" s="436"/>
      <c r="K45" s="102"/>
      <c r="L45" s="423"/>
      <c r="M45" s="437"/>
      <c r="N45" s="24"/>
      <c r="O45" s="28"/>
      <c r="R45" s="19"/>
      <c r="T45" s="23"/>
      <c r="U45" s="8"/>
      <c r="W45" s="423"/>
      <c r="X45" s="94"/>
      <c r="Y45" s="42"/>
      <c r="Z45" s="95"/>
      <c r="AA45" s="42"/>
      <c r="AB45" s="424"/>
      <c r="AC45" s="419"/>
      <c r="AD45" s="427"/>
      <c r="AE45" s="421"/>
      <c r="AF45" s="414"/>
      <c r="AG45" s="413"/>
    </row>
    <row r="46" spans="2:33" ht="30.75" customHeight="1">
      <c r="B46" s="413">
        <v>6</v>
      </c>
      <c r="C46" s="414" t="str">
        <f>VLOOKUP($B46,'出場校データ'!$A$5:$F$52,2,FALSE)</f>
        <v>東北</v>
      </c>
      <c r="D46" s="428" t="str">
        <f>VLOOKUP($B46,'出場校データ'!$A$5:$F$52,3,FALSE)</f>
        <v>山形県立南陽高等学校</v>
      </c>
      <c r="E46" s="419" t="s">
        <v>28</v>
      </c>
      <c r="F46" s="414" t="str">
        <f>VLOOKUP($B46,'出場校データ'!$A$5:$F$52,5,FALSE)</f>
        <v>山形</v>
      </c>
      <c r="G46" s="421" t="s">
        <v>35</v>
      </c>
      <c r="H46" s="10"/>
      <c r="I46" s="101"/>
      <c r="J46" s="10"/>
      <c r="K46" s="102"/>
      <c r="L46" s="423">
        <v>21</v>
      </c>
      <c r="M46" s="438"/>
      <c r="N46" s="29"/>
      <c r="O46" s="30"/>
      <c r="R46" s="19"/>
      <c r="T46" s="26"/>
      <c r="U46" s="34"/>
      <c r="V46" s="35"/>
      <c r="W46" s="423">
        <v>43</v>
      </c>
      <c r="X46" s="94"/>
      <c r="Y46" s="42"/>
      <c r="Z46" s="95"/>
      <c r="AA46" s="42"/>
      <c r="AB46" s="424" t="str">
        <f>VLOOKUP($AG46,'出場校データ'!$A$5:$F$52,3,FALSE)</f>
        <v>沖縄県立読谷高等学校</v>
      </c>
      <c r="AC46" s="419" t="s">
        <v>28</v>
      </c>
      <c r="AD46" s="427" t="str">
        <f>VLOOKUP($AG46,'出場校データ'!$A$5:$F$52,5,FALSE)</f>
        <v>沖縄</v>
      </c>
      <c r="AE46" s="421" t="s">
        <v>35</v>
      </c>
      <c r="AF46" s="414" t="str">
        <f>VLOOKUP($AG46,'出場校データ'!$A$5:$F$52,2,FALSE)</f>
        <v>九州</v>
      </c>
      <c r="AG46" s="413">
        <v>47</v>
      </c>
    </row>
    <row r="47" spans="2:33" ht="30.75" customHeight="1">
      <c r="B47" s="413"/>
      <c r="C47" s="414" t="e">
        <f>VLOOKUP($B47,'出場校データ'!$A$5:$F$52,2,FALSE)</f>
        <v>#N/A</v>
      </c>
      <c r="D47" s="428" t="e">
        <f>VLOOKUP($B47,'出場校データ'!$A$5:$F$52,2,FALSE)</f>
        <v>#N/A</v>
      </c>
      <c r="E47" s="419"/>
      <c r="F47" s="414" t="e">
        <f>VLOOKUP($B47,'出場校データ'!$A$5:$F$52,2,FALSE)</f>
        <v>#N/A</v>
      </c>
      <c r="G47" s="421"/>
      <c r="H47" s="10"/>
      <c r="I47" s="101"/>
      <c r="J47" s="105"/>
      <c r="K47" s="102"/>
      <c r="L47" s="423"/>
      <c r="N47" s="31"/>
      <c r="O47" s="32"/>
      <c r="R47" s="19"/>
      <c r="T47" s="7"/>
      <c r="U47" s="8"/>
      <c r="W47" s="423"/>
      <c r="X47" s="96"/>
      <c r="Y47" s="450"/>
      <c r="Z47" s="107"/>
      <c r="AA47" s="42"/>
      <c r="AB47" s="424"/>
      <c r="AC47" s="419"/>
      <c r="AD47" s="427"/>
      <c r="AE47" s="421"/>
      <c r="AF47" s="414"/>
      <c r="AG47" s="413"/>
    </row>
    <row r="48" spans="2:33" ht="30.75" customHeight="1">
      <c r="B48" s="413">
        <v>11</v>
      </c>
      <c r="C48" s="414" t="str">
        <f>VLOOKUP($B48,'出場校データ'!$A$5:$F$52,2,FALSE)</f>
        <v>関東</v>
      </c>
      <c r="D48" s="428" t="str">
        <f>VLOOKUP($B48,'出場校データ'!$A$5:$F$52,3,FALSE)</f>
        <v>埼玉栄高等学校</v>
      </c>
      <c r="E48" s="419" t="s">
        <v>28</v>
      </c>
      <c r="F48" s="414" t="str">
        <f>VLOOKUP($B48,'出場校データ'!$A$5:$F$52,5,FALSE)</f>
        <v>埼玉</v>
      </c>
      <c r="G48" s="421" t="s">
        <v>35</v>
      </c>
      <c r="H48" s="10"/>
      <c r="I48" s="101"/>
      <c r="J48" s="105"/>
      <c r="K48" s="102"/>
      <c r="L48" s="423">
        <v>22</v>
      </c>
      <c r="M48" s="13"/>
      <c r="N48" s="14"/>
      <c r="O48" s="33"/>
      <c r="R48" s="19"/>
      <c r="T48" s="10"/>
      <c r="U48" s="10"/>
      <c r="V48" s="10"/>
      <c r="W48" s="423"/>
      <c r="X48" s="42"/>
      <c r="Y48" s="450"/>
      <c r="Z48" s="42"/>
      <c r="AA48" s="42"/>
      <c r="AB48" s="421"/>
      <c r="AC48" s="419"/>
      <c r="AD48" s="446"/>
      <c r="AE48" s="421"/>
      <c r="AF48" s="415"/>
      <c r="AG48" s="413"/>
    </row>
    <row r="49" spans="2:33" ht="30.75" customHeight="1">
      <c r="B49" s="413"/>
      <c r="C49" s="414" t="e">
        <f>VLOOKUP($B49,'出場校データ'!$A$5:$F$52,2,FALSE)</f>
        <v>#N/A</v>
      </c>
      <c r="D49" s="428" t="e">
        <f>VLOOKUP($B49,'出場校データ'!$A$5:$F$52,2,FALSE)</f>
        <v>#N/A</v>
      </c>
      <c r="E49" s="419"/>
      <c r="F49" s="414" t="e">
        <f>VLOOKUP($B49,'出場校データ'!$A$5:$F$52,2,FALSE)</f>
        <v>#N/A</v>
      </c>
      <c r="G49" s="421"/>
      <c r="H49" s="10"/>
      <c r="I49" s="106"/>
      <c r="J49" s="10"/>
      <c r="K49" s="103"/>
      <c r="L49" s="423"/>
      <c r="O49" s="9"/>
      <c r="P49" s="4"/>
      <c r="R49" s="19"/>
      <c r="T49" s="10"/>
      <c r="U49" s="10"/>
      <c r="V49" s="10"/>
      <c r="W49" s="423"/>
      <c r="X49" s="42"/>
      <c r="Y49" s="42"/>
      <c r="Z49" s="42"/>
      <c r="AA49" s="42"/>
      <c r="AB49" s="421"/>
      <c r="AC49" s="419"/>
      <c r="AD49" s="446"/>
      <c r="AE49" s="421"/>
      <c r="AF49" s="415"/>
      <c r="AG49" s="413"/>
    </row>
    <row r="50" spans="4:31" ht="14.25">
      <c r="D50" s="10"/>
      <c r="E50" s="11"/>
      <c r="F50" s="7"/>
      <c r="G50" s="12"/>
      <c r="H50" s="12"/>
      <c r="I50" s="10"/>
      <c r="J50" s="10"/>
      <c r="K50" s="10"/>
      <c r="L50" s="37"/>
      <c r="O50" s="7"/>
      <c r="P50" s="4"/>
      <c r="Q50" s="4"/>
      <c r="R50" s="4"/>
      <c r="S50" s="4"/>
      <c r="T50" s="7"/>
      <c r="X50" s="42"/>
      <c r="Y50" s="42"/>
      <c r="Z50" s="42"/>
      <c r="AB50" s="10"/>
      <c r="AC50" s="11"/>
      <c r="AD50" s="7"/>
      <c r="AE50" s="12"/>
    </row>
    <row r="51" spans="4:31" ht="14.25">
      <c r="D51" s="10"/>
      <c r="E51" s="11"/>
      <c r="F51" s="7"/>
      <c r="G51" s="12"/>
      <c r="H51" s="12"/>
      <c r="I51" s="10"/>
      <c r="J51" s="10"/>
      <c r="K51" s="10"/>
      <c r="L51" s="37"/>
      <c r="O51" s="7"/>
      <c r="P51" s="4"/>
      <c r="Q51" s="4"/>
      <c r="R51" s="4"/>
      <c r="S51" s="4"/>
      <c r="T51" s="7"/>
      <c r="X51" s="42"/>
      <c r="Y51" s="42"/>
      <c r="Z51" s="42"/>
      <c r="AB51" s="10"/>
      <c r="AC51" s="11"/>
      <c r="AD51" s="7"/>
      <c r="AE51" s="12"/>
    </row>
    <row r="52" spans="4:31" ht="14.25">
      <c r="D52" s="10"/>
      <c r="E52" s="11"/>
      <c r="F52" s="7"/>
      <c r="G52" s="12"/>
      <c r="H52" s="12"/>
      <c r="I52" s="10"/>
      <c r="J52" s="10"/>
      <c r="K52" s="10"/>
      <c r="L52" s="37"/>
      <c r="M52" s="38"/>
      <c r="X52" s="42"/>
      <c r="Y52" s="42"/>
      <c r="Z52" s="42"/>
      <c r="AB52" s="10"/>
      <c r="AC52" s="11"/>
      <c r="AD52" s="7"/>
      <c r="AE52" s="12"/>
    </row>
    <row r="53" spans="4:31" ht="14.25">
      <c r="D53" s="4"/>
      <c r="E53" s="4"/>
      <c r="F53" s="4"/>
      <c r="G53" s="39"/>
      <c r="H53" s="39"/>
      <c r="I53" s="39"/>
      <c r="J53" s="39"/>
      <c r="K53" s="39"/>
      <c r="L53" s="4"/>
      <c r="M53" s="38"/>
      <c r="X53" s="98"/>
      <c r="Y53" s="98"/>
      <c r="Z53" s="98"/>
      <c r="AB53" s="4"/>
      <c r="AC53" s="4"/>
      <c r="AD53" s="4"/>
      <c r="AE53" s="4"/>
    </row>
    <row r="54" spans="4:31" ht="14.25">
      <c r="D54" s="4"/>
      <c r="E54" s="4"/>
      <c r="F54" s="4"/>
      <c r="G54" s="39"/>
      <c r="H54" s="39"/>
      <c r="I54" s="39"/>
      <c r="J54" s="39"/>
      <c r="K54" s="39"/>
      <c r="L54" s="4"/>
      <c r="AB54" s="4"/>
      <c r="AC54" s="4"/>
      <c r="AD54" s="4"/>
      <c r="AE54" s="4"/>
    </row>
    <row r="55" spans="4:31" ht="14.25">
      <c r="D55" s="4"/>
      <c r="E55" s="4"/>
      <c r="F55" s="4"/>
      <c r="G55" s="39"/>
      <c r="H55" s="39"/>
      <c r="I55" s="39"/>
      <c r="J55" s="39"/>
      <c r="K55" s="39"/>
      <c r="L55" s="4"/>
      <c r="AB55" s="4"/>
      <c r="AC55" s="4"/>
      <c r="AD55" s="4"/>
      <c r="AE55" s="4"/>
    </row>
    <row r="56" spans="4:31" ht="14.25">
      <c r="D56" s="4"/>
      <c r="E56" s="4"/>
      <c r="F56" s="4"/>
      <c r="G56" s="39"/>
      <c r="H56" s="39"/>
      <c r="I56" s="39"/>
      <c r="J56" s="39"/>
      <c r="K56" s="39"/>
      <c r="L56" s="4"/>
      <c r="AB56" s="4"/>
      <c r="AC56" s="4"/>
      <c r="AD56" s="4"/>
      <c r="AE56" s="4"/>
    </row>
    <row r="57" spans="4:31" ht="14.25">
      <c r="D57" s="4"/>
      <c r="E57" s="4"/>
      <c r="F57" s="4"/>
      <c r="G57" s="39"/>
      <c r="H57" s="39"/>
      <c r="I57" s="39"/>
      <c r="J57" s="39"/>
      <c r="K57" s="39"/>
      <c r="L57" s="4"/>
      <c r="AB57" s="4"/>
      <c r="AC57" s="4"/>
      <c r="AD57" s="4"/>
      <c r="AE57" s="4"/>
    </row>
    <row r="58" spans="4:31" ht="14.25">
      <c r="D58" s="4"/>
      <c r="E58" s="4"/>
      <c r="F58" s="4"/>
      <c r="G58" s="39"/>
      <c r="H58" s="39"/>
      <c r="I58" s="39"/>
      <c r="J58" s="39"/>
      <c r="K58" s="39"/>
      <c r="L58" s="4"/>
      <c r="M58" s="38"/>
      <c r="AB58" s="4"/>
      <c r="AC58" s="4"/>
      <c r="AD58" s="4"/>
      <c r="AE58" s="4"/>
    </row>
    <row r="59" spans="4:31" ht="14.25">
      <c r="D59" s="4"/>
      <c r="E59" s="4"/>
      <c r="F59" s="4"/>
      <c r="G59" s="39"/>
      <c r="H59" s="39"/>
      <c r="I59" s="39"/>
      <c r="J59" s="39"/>
      <c r="K59" s="39"/>
      <c r="L59" s="4"/>
      <c r="AB59" s="4"/>
      <c r="AC59" s="4"/>
      <c r="AD59" s="4"/>
      <c r="AE59" s="4"/>
    </row>
    <row r="60" spans="5:11" ht="13.5">
      <c r="E60" s="3"/>
      <c r="G60" s="31"/>
      <c r="H60" s="31"/>
      <c r="I60" s="31"/>
      <c r="J60" s="31"/>
      <c r="K60" s="31"/>
    </row>
  </sheetData>
  <sheetProtection/>
  <mergeCells count="344">
    <mergeCell ref="I35:J36"/>
    <mergeCell ref="AD48:AD49"/>
    <mergeCell ref="AE48:AE49"/>
    <mergeCell ref="A1:AG1"/>
    <mergeCell ref="D2:AE3"/>
    <mergeCell ref="Y35:Y36"/>
    <mergeCell ref="Y47:Y48"/>
    <mergeCell ref="L48:L49"/>
    <mergeCell ref="H15:H16"/>
    <mergeCell ref="H39:H40"/>
    <mergeCell ref="W48:W49"/>
    <mergeCell ref="AB48:AB49"/>
    <mergeCell ref="AC48:AC49"/>
    <mergeCell ref="D48:D49"/>
    <mergeCell ref="E48:E49"/>
    <mergeCell ref="F48:F49"/>
    <mergeCell ref="G48:G49"/>
    <mergeCell ref="L46:L47"/>
    <mergeCell ref="W46:W47"/>
    <mergeCell ref="AB46:AB47"/>
    <mergeCell ref="AC46:AC47"/>
    <mergeCell ref="D46:D47"/>
    <mergeCell ref="E46:E47"/>
    <mergeCell ref="F46:F47"/>
    <mergeCell ref="G46:G47"/>
    <mergeCell ref="AD44:AD45"/>
    <mergeCell ref="AE44:AE45"/>
    <mergeCell ref="M45:M46"/>
    <mergeCell ref="AD46:AD47"/>
    <mergeCell ref="AE46:AE47"/>
    <mergeCell ref="V43:V44"/>
    <mergeCell ref="W44:W45"/>
    <mergeCell ref="AB44:AB45"/>
    <mergeCell ref="AC44:AC45"/>
    <mergeCell ref="AB42:AB43"/>
    <mergeCell ref="I44:J45"/>
    <mergeCell ref="L44:L45"/>
    <mergeCell ref="D42:D43"/>
    <mergeCell ref="E42:E43"/>
    <mergeCell ref="D44:D45"/>
    <mergeCell ref="E44:E45"/>
    <mergeCell ref="F44:F45"/>
    <mergeCell ref="G44:G45"/>
    <mergeCell ref="AB40:AB41"/>
    <mergeCell ref="V39:V40"/>
    <mergeCell ref="L38:L39"/>
    <mergeCell ref="F40:F41"/>
    <mergeCell ref="Y42:Z43"/>
    <mergeCell ref="G40:G41"/>
    <mergeCell ref="L40:L41"/>
    <mergeCell ref="L42:L43"/>
    <mergeCell ref="W42:W43"/>
    <mergeCell ref="W40:W41"/>
    <mergeCell ref="E40:E41"/>
    <mergeCell ref="AE40:AE41"/>
    <mergeCell ref="AD42:AD43"/>
    <mergeCell ref="AE42:AE43"/>
    <mergeCell ref="AC42:AC43"/>
    <mergeCell ref="F42:F43"/>
    <mergeCell ref="G42:G43"/>
    <mergeCell ref="AC40:AC41"/>
    <mergeCell ref="M41:M42"/>
    <mergeCell ref="W38:W39"/>
    <mergeCell ref="AB38:AB39"/>
    <mergeCell ref="D40:D41"/>
    <mergeCell ref="AD38:AD39"/>
    <mergeCell ref="D38:D39"/>
    <mergeCell ref="E38:E39"/>
    <mergeCell ref="F38:F39"/>
    <mergeCell ref="G38:G39"/>
    <mergeCell ref="AD40:AD41"/>
    <mergeCell ref="AA37:AA38"/>
    <mergeCell ref="AD36:AD37"/>
    <mergeCell ref="AE36:AE37"/>
    <mergeCell ref="M35:M36"/>
    <mergeCell ref="V35:V36"/>
    <mergeCell ref="AE38:AE39"/>
    <mergeCell ref="L36:L37"/>
    <mergeCell ref="W36:W37"/>
    <mergeCell ref="AB36:AB37"/>
    <mergeCell ref="AC36:AC37"/>
    <mergeCell ref="AC38:AC39"/>
    <mergeCell ref="D34:D35"/>
    <mergeCell ref="E34:E35"/>
    <mergeCell ref="F34:F35"/>
    <mergeCell ref="G34:G35"/>
    <mergeCell ref="D36:D37"/>
    <mergeCell ref="E36:E37"/>
    <mergeCell ref="F36:F37"/>
    <mergeCell ref="G36:G37"/>
    <mergeCell ref="AC34:AC35"/>
    <mergeCell ref="Y32:Z33"/>
    <mergeCell ref="AC32:AC33"/>
    <mergeCell ref="AD32:AD33"/>
    <mergeCell ref="AE32:AE33"/>
    <mergeCell ref="AD34:AD35"/>
    <mergeCell ref="AE34:AE35"/>
    <mergeCell ref="L32:L33"/>
    <mergeCell ref="W32:W33"/>
    <mergeCell ref="V31:V32"/>
    <mergeCell ref="M31:M32"/>
    <mergeCell ref="AB32:AB33"/>
    <mergeCell ref="AB34:AB35"/>
    <mergeCell ref="L34:L35"/>
    <mergeCell ref="W34:W35"/>
    <mergeCell ref="D32:D33"/>
    <mergeCell ref="E32:E33"/>
    <mergeCell ref="F32:F33"/>
    <mergeCell ref="G32:G33"/>
    <mergeCell ref="D30:D31"/>
    <mergeCell ref="E30:E31"/>
    <mergeCell ref="AD28:AD29"/>
    <mergeCell ref="AE28:AE29"/>
    <mergeCell ref="AB30:AB31"/>
    <mergeCell ref="AD30:AD31"/>
    <mergeCell ref="AE30:AE31"/>
    <mergeCell ref="E28:E29"/>
    <mergeCell ref="F28:F29"/>
    <mergeCell ref="G28:G29"/>
    <mergeCell ref="AB28:AB29"/>
    <mergeCell ref="AC28:AC29"/>
    <mergeCell ref="F30:F31"/>
    <mergeCell ref="G30:G31"/>
    <mergeCell ref="L30:L31"/>
    <mergeCell ref="AC30:AC31"/>
    <mergeCell ref="W30:W31"/>
    <mergeCell ref="D26:D27"/>
    <mergeCell ref="E26:E27"/>
    <mergeCell ref="F26:F27"/>
    <mergeCell ref="G26:G27"/>
    <mergeCell ref="L28:L29"/>
    <mergeCell ref="W28:W29"/>
    <mergeCell ref="D28:D29"/>
    <mergeCell ref="AD26:AD27"/>
    <mergeCell ref="AE26:AE27"/>
    <mergeCell ref="L24:L25"/>
    <mergeCell ref="W24:W25"/>
    <mergeCell ref="AB24:AB25"/>
    <mergeCell ref="AC24:AC25"/>
    <mergeCell ref="L26:L27"/>
    <mergeCell ref="W26:W27"/>
    <mergeCell ref="AB26:AB27"/>
    <mergeCell ref="AC26:AC27"/>
    <mergeCell ref="L22:L23"/>
    <mergeCell ref="W22:W23"/>
    <mergeCell ref="I21:J22"/>
    <mergeCell ref="V23:V24"/>
    <mergeCell ref="D20:D21"/>
    <mergeCell ref="E20:E21"/>
    <mergeCell ref="D22:D23"/>
    <mergeCell ref="E22:E23"/>
    <mergeCell ref="F22:F23"/>
    <mergeCell ref="G22:G23"/>
    <mergeCell ref="Y21:Z22"/>
    <mergeCell ref="M23:M24"/>
    <mergeCell ref="D24:D25"/>
    <mergeCell ref="E24:E25"/>
    <mergeCell ref="F24:F25"/>
    <mergeCell ref="G24:G25"/>
    <mergeCell ref="V19:V20"/>
    <mergeCell ref="AD22:AD23"/>
    <mergeCell ref="AE22:AE23"/>
    <mergeCell ref="AD24:AD25"/>
    <mergeCell ref="AE24:AE25"/>
    <mergeCell ref="AB22:AB23"/>
    <mergeCell ref="AC22:AC23"/>
    <mergeCell ref="D18:D19"/>
    <mergeCell ref="E18:E19"/>
    <mergeCell ref="F18:F19"/>
    <mergeCell ref="G18:G19"/>
    <mergeCell ref="W18:W19"/>
    <mergeCell ref="F20:F21"/>
    <mergeCell ref="G20:G21"/>
    <mergeCell ref="L20:L21"/>
    <mergeCell ref="W20:W21"/>
    <mergeCell ref="M19:M20"/>
    <mergeCell ref="AB20:AB21"/>
    <mergeCell ref="AC20:AC21"/>
    <mergeCell ref="AD16:AD17"/>
    <mergeCell ref="AE16:AE17"/>
    <mergeCell ref="AD20:AD21"/>
    <mergeCell ref="AE20:AE21"/>
    <mergeCell ref="AD18:AD19"/>
    <mergeCell ref="AE18:AE19"/>
    <mergeCell ref="L14:L15"/>
    <mergeCell ref="W14:W15"/>
    <mergeCell ref="AB18:AB19"/>
    <mergeCell ref="AC18:AC19"/>
    <mergeCell ref="L16:L17"/>
    <mergeCell ref="W16:W17"/>
    <mergeCell ref="AB16:AB17"/>
    <mergeCell ref="AC16:AC17"/>
    <mergeCell ref="AA15:AA16"/>
    <mergeCell ref="L18:L19"/>
    <mergeCell ref="D14:D15"/>
    <mergeCell ref="E14:E15"/>
    <mergeCell ref="F14:F15"/>
    <mergeCell ref="G14:G15"/>
    <mergeCell ref="D16:D17"/>
    <mergeCell ref="E16:E17"/>
    <mergeCell ref="F16:F17"/>
    <mergeCell ref="G16:G17"/>
    <mergeCell ref="AD12:AD13"/>
    <mergeCell ref="AE12:AE13"/>
    <mergeCell ref="M13:M14"/>
    <mergeCell ref="V13:V14"/>
    <mergeCell ref="AD14:AD15"/>
    <mergeCell ref="AE14:AE15"/>
    <mergeCell ref="AB14:AB15"/>
    <mergeCell ref="AC14:AC15"/>
    <mergeCell ref="AC12:AC13"/>
    <mergeCell ref="AB12:AB13"/>
    <mergeCell ref="L10:L11"/>
    <mergeCell ref="W10:W11"/>
    <mergeCell ref="AB10:AB11"/>
    <mergeCell ref="M9:M10"/>
    <mergeCell ref="V9:V10"/>
    <mergeCell ref="L8:L9"/>
    <mergeCell ref="D10:D11"/>
    <mergeCell ref="E10:E11"/>
    <mergeCell ref="F10:F11"/>
    <mergeCell ref="G10:G11"/>
    <mergeCell ref="L12:L13"/>
    <mergeCell ref="W12:W13"/>
    <mergeCell ref="D12:D13"/>
    <mergeCell ref="E12:E13"/>
    <mergeCell ref="F12:F13"/>
    <mergeCell ref="G12:G13"/>
    <mergeCell ref="AC10:AC11"/>
    <mergeCell ref="Y10:Z11"/>
    <mergeCell ref="I10:J11"/>
    <mergeCell ref="AD8:AD9"/>
    <mergeCell ref="AE8:AE9"/>
    <mergeCell ref="AD10:AD11"/>
    <mergeCell ref="AE10:AE11"/>
    <mergeCell ref="D4:AE4"/>
    <mergeCell ref="L5:N5"/>
    <mergeCell ref="P5:S5"/>
    <mergeCell ref="U5:W5"/>
    <mergeCell ref="E8:E9"/>
    <mergeCell ref="F8:F9"/>
    <mergeCell ref="G8:G9"/>
    <mergeCell ref="C6:C7"/>
    <mergeCell ref="B6:B7"/>
    <mergeCell ref="AF6:AF7"/>
    <mergeCell ref="W8:W9"/>
    <mergeCell ref="AB8:AB9"/>
    <mergeCell ref="AC8:AC9"/>
    <mergeCell ref="AB6:AB7"/>
    <mergeCell ref="AC6:AC7"/>
    <mergeCell ref="AD6:AD7"/>
    <mergeCell ref="D8:D9"/>
    <mergeCell ref="AG6:AG7"/>
    <mergeCell ref="D6:D7"/>
    <mergeCell ref="E6:E7"/>
    <mergeCell ref="F6:F7"/>
    <mergeCell ref="G6:G7"/>
    <mergeCell ref="L6:L7"/>
    <mergeCell ref="W6:W7"/>
    <mergeCell ref="AE6:AE7"/>
    <mergeCell ref="AF18:AF19"/>
    <mergeCell ref="AG18:AG19"/>
    <mergeCell ref="AF8:AF9"/>
    <mergeCell ref="AG8:AG9"/>
    <mergeCell ref="AF10:AF11"/>
    <mergeCell ref="AG10:AG11"/>
    <mergeCell ref="AF12:AF13"/>
    <mergeCell ref="AG12:AG13"/>
    <mergeCell ref="AF14:AF15"/>
    <mergeCell ref="AG14:AG15"/>
    <mergeCell ref="AF16:AF17"/>
    <mergeCell ref="AG16:AG17"/>
    <mergeCell ref="AF30:AF31"/>
    <mergeCell ref="AG30:AG31"/>
    <mergeCell ref="AF20:AF21"/>
    <mergeCell ref="AG20:AG21"/>
    <mergeCell ref="AF22:AF23"/>
    <mergeCell ref="AG22:AG23"/>
    <mergeCell ref="AF24:AF25"/>
    <mergeCell ref="AG24:AG25"/>
    <mergeCell ref="AF42:AF43"/>
    <mergeCell ref="AG42:AG43"/>
    <mergeCell ref="AF32:AF33"/>
    <mergeCell ref="AG32:AG33"/>
    <mergeCell ref="AF34:AF35"/>
    <mergeCell ref="AG34:AG35"/>
    <mergeCell ref="AF36:AF37"/>
    <mergeCell ref="AG36:AG37"/>
    <mergeCell ref="AF38:AF39"/>
    <mergeCell ref="AG38:AG39"/>
    <mergeCell ref="AF48:AF49"/>
    <mergeCell ref="AG48:AG49"/>
    <mergeCell ref="AF44:AF45"/>
    <mergeCell ref="AG44:AG45"/>
    <mergeCell ref="AF46:AF47"/>
    <mergeCell ref="AG46:AG47"/>
    <mergeCell ref="B8:B9"/>
    <mergeCell ref="C8:C9"/>
    <mergeCell ref="B10:B11"/>
    <mergeCell ref="C10:C11"/>
    <mergeCell ref="AF40:AF41"/>
    <mergeCell ref="AG40:AG41"/>
    <mergeCell ref="AF26:AF27"/>
    <mergeCell ref="AG26:AG27"/>
    <mergeCell ref="AF28:AF29"/>
    <mergeCell ref="AG28:AG29"/>
    <mergeCell ref="B22:B23"/>
    <mergeCell ref="C22:C23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38:B39"/>
    <mergeCell ref="C38:C39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24:B25"/>
    <mergeCell ref="C24:C25"/>
    <mergeCell ref="B26:B27"/>
    <mergeCell ref="C26:C27"/>
    <mergeCell ref="B40:B41"/>
    <mergeCell ref="C40:C41"/>
    <mergeCell ref="B42:B43"/>
    <mergeCell ref="C42:C43"/>
    <mergeCell ref="B48:B49"/>
    <mergeCell ref="C48:C49"/>
    <mergeCell ref="B44:B45"/>
    <mergeCell ref="C44:C45"/>
    <mergeCell ref="B46:B47"/>
    <mergeCell ref="C46:C47"/>
  </mergeCells>
  <conditionalFormatting sqref="D6:D49">
    <cfRule type="expression" priority="1" dxfId="33" stopIfTrue="1">
      <formula>ISERROR($D6)</formula>
    </cfRule>
  </conditionalFormatting>
  <conditionalFormatting sqref="F6:F49">
    <cfRule type="expression" priority="2" dxfId="33" stopIfTrue="1">
      <formula>ISERROR($F6)</formula>
    </cfRule>
  </conditionalFormatting>
  <conditionalFormatting sqref="C6:C49">
    <cfRule type="expression" priority="3" dxfId="33" stopIfTrue="1">
      <formula>ISERROR($C6)</formula>
    </cfRule>
  </conditionalFormatting>
  <conditionalFormatting sqref="AB6:AB49">
    <cfRule type="expression" priority="4" dxfId="33" stopIfTrue="1">
      <formula>ISERROR($AB6)</formula>
    </cfRule>
  </conditionalFormatting>
  <conditionalFormatting sqref="AD6:AD49">
    <cfRule type="expression" priority="5" dxfId="33" stopIfTrue="1">
      <formula>ISERROR($AD6)</formula>
    </cfRule>
  </conditionalFormatting>
  <conditionalFormatting sqref="AF6:AF49">
    <cfRule type="expression" priority="6" dxfId="33" stopIfTrue="1">
      <formula>ISERROR($AF6)</formula>
    </cfRule>
  </conditionalFormatting>
  <printOptions/>
  <pageMargins left="0.75" right="0.75" top="1" bottom="1" header="0.512" footer="0.51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B1:DX60"/>
  <sheetViews>
    <sheetView tabSelected="1" view="pageBreakPreview" zoomScale="115" zoomScaleSheetLayoutView="115" zoomScalePageLayoutView="0" workbookViewId="0" topLeftCell="A5">
      <selection activeCell="M7" sqref="M7"/>
    </sheetView>
  </sheetViews>
  <sheetFormatPr defaultColWidth="9.00390625" defaultRowHeight="13.5"/>
  <cols>
    <col min="1" max="1" width="3.125" style="0" customWidth="1"/>
    <col min="2" max="2" width="29.50390625" style="3" customWidth="1"/>
    <col min="3" max="3" width="1.625" style="31" customWidth="1"/>
    <col min="4" max="4" width="5.625" style="3" customWidth="1"/>
    <col min="5" max="5" width="1.625" style="3" customWidth="1"/>
    <col min="6" max="6" width="4.125" style="3" customWidth="1"/>
    <col min="7" max="7" width="4.625" style="3" customWidth="1"/>
    <col min="8" max="8" width="2.25390625" style="3" customWidth="1"/>
    <col min="9" max="9" width="3.50390625" style="3" bestFit="1" customWidth="1"/>
    <col min="10" max="10" width="3.125" style="3" customWidth="1"/>
    <col min="11" max="12" width="2.625" style="3" customWidth="1"/>
    <col min="13" max="13" width="3.125" style="3" customWidth="1"/>
    <col min="14" max="14" width="3.625" style="3" customWidth="1"/>
    <col min="15" max="15" width="2.25390625" style="3" customWidth="1"/>
    <col min="16" max="16" width="4.625" style="3" customWidth="1"/>
    <col min="17" max="17" width="4.25390625" style="3" customWidth="1"/>
    <col min="18" max="18" width="29.50390625" style="3" customWidth="1"/>
    <col min="19" max="19" width="1.625" style="3" customWidth="1"/>
    <col min="20" max="20" width="5.625" style="285" customWidth="1"/>
    <col min="21" max="21" width="1.625" style="3" customWidth="1"/>
  </cols>
  <sheetData>
    <row r="1" spans="2:21" ht="23.25" customHeight="1"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30.75" customHeight="1">
      <c r="B2" s="448" t="s">
        <v>221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</row>
    <row r="3" spans="2:21" ht="9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</row>
    <row r="4" spans="2:21" ht="7.5" customHeight="1"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</row>
    <row r="5" spans="2:23" ht="13.5">
      <c r="B5" s="7"/>
      <c r="C5" s="41"/>
      <c r="D5" s="7"/>
      <c r="E5" s="7"/>
      <c r="F5" s="430"/>
      <c r="G5" s="430"/>
      <c r="H5" s="431"/>
      <c r="I5" s="9"/>
      <c r="J5" s="430"/>
      <c r="K5" s="430"/>
      <c r="L5" s="430"/>
      <c r="M5" s="430"/>
      <c r="N5" s="7"/>
      <c r="O5" s="430"/>
      <c r="P5" s="430"/>
      <c r="Q5" s="430"/>
      <c r="R5" s="7"/>
      <c r="S5" s="7"/>
      <c r="T5" s="283"/>
      <c r="U5" s="7"/>
      <c r="V5" s="6"/>
      <c r="W5" s="7"/>
    </row>
    <row r="6" spans="2:23" ht="18" customHeight="1" thickBot="1">
      <c r="B6" s="463" t="str">
        <f>'4本抽選・トーナメント表'!$D6:$D7</f>
        <v>大東文化大学第一高等学校</v>
      </c>
      <c r="C6" s="453" t="s">
        <v>36</v>
      </c>
      <c r="D6" s="414" t="str">
        <f>'4本抽選・トーナメント表'!$F6:$F7</f>
        <v>東京</v>
      </c>
      <c r="E6" s="454" t="s">
        <v>37</v>
      </c>
      <c r="F6" s="450">
        <v>1</v>
      </c>
      <c r="G6" s="339"/>
      <c r="H6" s="340"/>
      <c r="I6" s="341"/>
      <c r="J6" s="7"/>
      <c r="K6" s="7"/>
      <c r="L6" s="15"/>
      <c r="M6" s="7"/>
      <c r="N6" s="331"/>
      <c r="O6" s="343"/>
      <c r="P6" s="331"/>
      <c r="Q6" s="450">
        <v>23</v>
      </c>
      <c r="R6" s="452" t="str">
        <f>'4本抽選・トーナメント表'!$AB6:$AB7</f>
        <v>岐阜聖徳学園高等学校</v>
      </c>
      <c r="S6" s="453" t="s">
        <v>9</v>
      </c>
      <c r="T6" s="462" t="str">
        <f>'4本抽選・トーナメント表'!$AD6:$AD7</f>
        <v>岐阜</v>
      </c>
      <c r="U6" s="454" t="s">
        <v>10</v>
      </c>
      <c r="V6" s="413"/>
      <c r="W6" s="413"/>
    </row>
    <row r="7" spans="2:23" ht="18" customHeight="1" thickBot="1">
      <c r="B7" s="463" t="e">
        <f>VLOOKUP(#REF!,'出場校データ'!$A$5:$F$52,2,FALSE)</f>
        <v>#REF!</v>
      </c>
      <c r="C7" s="453"/>
      <c r="D7" s="414" t="e">
        <f>VLOOKUP(#REF!,'出場校データ'!$A$5:$F$52,2,FALSE)</f>
        <v>#REF!</v>
      </c>
      <c r="E7" s="454"/>
      <c r="F7" s="450"/>
      <c r="G7" s="4"/>
      <c r="H7" s="4"/>
      <c r="I7" s="342"/>
      <c r="J7" s="328">
        <v>5</v>
      </c>
      <c r="K7" s="323"/>
      <c r="L7" s="19"/>
      <c r="M7" s="327">
        <v>3</v>
      </c>
      <c r="N7" s="69"/>
      <c r="O7" s="67"/>
      <c r="P7" s="4"/>
      <c r="Q7" s="450"/>
      <c r="R7" s="452" t="e">
        <f>VLOOKUP(#REF!,'出場校データ'!$A$5:$F$52,2,FALSE)</f>
        <v>#REF!</v>
      </c>
      <c r="S7" s="453"/>
      <c r="T7" s="462"/>
      <c r="U7" s="454"/>
      <c r="V7" s="413"/>
      <c r="W7" s="413"/>
    </row>
    <row r="8" spans="2:23" ht="18" customHeight="1">
      <c r="B8" s="463" t="str">
        <f>'4本抽選・トーナメント表'!$D8:$D9</f>
        <v>福島県立郡山北工業高等学校</v>
      </c>
      <c r="C8" s="453" t="s">
        <v>36</v>
      </c>
      <c r="D8" s="414" t="str">
        <f>'4本抽選・トーナメント表'!$F8:$F9</f>
        <v>福島</v>
      </c>
      <c r="E8" s="454" t="s">
        <v>37</v>
      </c>
      <c r="F8" s="450">
        <v>2</v>
      </c>
      <c r="G8" s="4"/>
      <c r="H8" s="4"/>
      <c r="I8" s="78" t="s">
        <v>183</v>
      </c>
      <c r="J8" s="335"/>
      <c r="L8" s="19"/>
      <c r="M8" s="320"/>
      <c r="N8" s="66" t="s">
        <v>195</v>
      </c>
      <c r="O8" s="67"/>
      <c r="P8" s="4"/>
      <c r="Q8" s="450">
        <v>24</v>
      </c>
      <c r="R8" s="452" t="str">
        <f>'4本抽選・トーナメント表'!$AB8:$AB9</f>
        <v>石川県立野々市明倫高等学校</v>
      </c>
      <c r="S8" s="453" t="s">
        <v>9</v>
      </c>
      <c r="T8" s="462" t="str">
        <f>'4本抽選・トーナメント表'!$AD8:$AD9</f>
        <v>石川</v>
      </c>
      <c r="U8" s="454" t="s">
        <v>10</v>
      </c>
      <c r="V8" s="413"/>
      <c r="W8" s="413"/>
    </row>
    <row r="9" spans="2:23" ht="18" customHeight="1" thickBot="1">
      <c r="B9" s="463" t="e">
        <f>VLOOKUP(#REF!,'出場校データ'!$A$5:$F$52,2,FALSE)</f>
        <v>#REF!</v>
      </c>
      <c r="C9" s="453"/>
      <c r="D9" s="414" t="e">
        <f>VLOOKUP(#REF!,'出場校データ'!$A$5:$F$52,2,FALSE)</f>
        <v>#REF!</v>
      </c>
      <c r="E9" s="454"/>
      <c r="F9" s="450"/>
      <c r="G9" s="459" t="s">
        <v>182</v>
      </c>
      <c r="H9" s="295">
        <v>2</v>
      </c>
      <c r="I9" s="293"/>
      <c r="J9" s="335">
        <v>1</v>
      </c>
      <c r="L9" s="19"/>
      <c r="M9" s="320">
        <v>0</v>
      </c>
      <c r="N9" s="291"/>
      <c r="O9" s="297">
        <v>1</v>
      </c>
      <c r="P9" s="461" t="s">
        <v>185</v>
      </c>
      <c r="Q9" s="450"/>
      <c r="R9" s="452" t="e">
        <f>VLOOKUP(#REF!,'出場校データ'!$A$5:$F$52,2,FALSE)</f>
        <v>#REF!</v>
      </c>
      <c r="S9" s="453"/>
      <c r="T9" s="462"/>
      <c r="U9" s="454"/>
      <c r="V9" s="413"/>
      <c r="W9" s="413"/>
    </row>
    <row r="10" spans="2:23" ht="18" customHeight="1" thickBot="1">
      <c r="B10" s="452" t="str">
        <f>'4本抽選・トーナメント表'!$D10:$D11</f>
        <v>佐賀県立牛津高等学校</v>
      </c>
      <c r="C10" s="453" t="s">
        <v>36</v>
      </c>
      <c r="D10" s="414" t="str">
        <f>'4本抽選・トーナメント表'!$F10:$F11</f>
        <v>佐賀</v>
      </c>
      <c r="E10" s="454" t="s">
        <v>37</v>
      </c>
      <c r="F10" s="450">
        <v>3</v>
      </c>
      <c r="G10" s="460"/>
      <c r="H10" s="296">
        <v>9</v>
      </c>
      <c r="I10" s="79"/>
      <c r="L10" s="19"/>
      <c r="N10" s="69"/>
      <c r="O10" s="298">
        <v>2</v>
      </c>
      <c r="P10" s="460"/>
      <c r="Q10" s="450">
        <v>25</v>
      </c>
      <c r="R10" s="452" t="str">
        <f>'4本抽選・トーナメント表'!$AB10:$AB11</f>
        <v>鹿児島県立鹿児島工業高等学校</v>
      </c>
      <c r="S10" s="453" t="s">
        <v>9</v>
      </c>
      <c r="T10" s="462" t="str">
        <f>'4本抽選・トーナメント表'!$AD10:$AD11</f>
        <v>鹿児島</v>
      </c>
      <c r="U10" s="454" t="s">
        <v>10</v>
      </c>
      <c r="V10" s="413"/>
      <c r="W10" s="413"/>
    </row>
    <row r="11" spans="2:23" ht="18" customHeight="1">
      <c r="B11" s="452" t="e">
        <f>VLOOKUP(#REF!,'出場校データ'!$A$5:$F$52,2,FALSE)</f>
        <v>#REF!</v>
      </c>
      <c r="C11" s="453"/>
      <c r="D11" s="414" t="e">
        <f>VLOOKUP(#REF!,'出場校データ'!$A$5:$F$52,2,FALSE)</f>
        <v>#REF!</v>
      </c>
      <c r="E11" s="454"/>
      <c r="F11" s="450"/>
      <c r="G11" s="4"/>
      <c r="H11" s="4"/>
      <c r="I11" s="79"/>
      <c r="L11" s="19"/>
      <c r="N11" s="69"/>
      <c r="O11" s="67"/>
      <c r="P11" s="4"/>
      <c r="Q11" s="470"/>
      <c r="R11" s="452" t="e">
        <f>VLOOKUP(#REF!,'出場校データ'!$A$5:$F$52,2,FALSE)</f>
        <v>#REF!</v>
      </c>
      <c r="S11" s="453"/>
      <c r="T11" s="462"/>
      <c r="U11" s="454"/>
      <c r="V11" s="413"/>
      <c r="W11" s="413"/>
    </row>
    <row r="12" spans="2:23" ht="18" customHeight="1" thickBot="1">
      <c r="B12" s="463" t="str">
        <f>'4本抽選・トーナメント表'!$D12:$D13</f>
        <v>島根県立三刀屋高等学校</v>
      </c>
      <c r="C12" s="453" t="s">
        <v>36</v>
      </c>
      <c r="D12" s="414" t="str">
        <f>'4本抽選・トーナメント表'!$F12:$F13</f>
        <v>島根</v>
      </c>
      <c r="E12" s="454" t="s">
        <v>37</v>
      </c>
      <c r="F12" s="450">
        <v>4</v>
      </c>
      <c r="G12" s="292"/>
      <c r="H12" s="292"/>
      <c r="I12" s="303"/>
      <c r="J12" s="57"/>
      <c r="L12" s="19"/>
      <c r="M12" s="62"/>
      <c r="N12" s="70"/>
      <c r="O12" s="4"/>
      <c r="P12" s="4"/>
      <c r="Q12" s="450">
        <v>26</v>
      </c>
      <c r="R12" s="452" t="str">
        <f>'4本抽選・トーナメント表'!$AB12:$AB13</f>
        <v>茨城県立下妻第二高等学校</v>
      </c>
      <c r="S12" s="453" t="s">
        <v>9</v>
      </c>
      <c r="T12" s="462" t="str">
        <f>'4本抽選・トーナメント表'!$AD12:$AD13</f>
        <v>茨城</v>
      </c>
      <c r="U12" s="454" t="s">
        <v>10</v>
      </c>
      <c r="V12" s="413"/>
      <c r="W12" s="413"/>
    </row>
    <row r="13" spans="2:23" ht="18" customHeight="1" thickBot="1">
      <c r="B13" s="463" t="e">
        <f>VLOOKUP(#REF!,'出場校データ'!$A$5:$F$52,2,FALSE)</f>
        <v>#REF!</v>
      </c>
      <c r="C13" s="453"/>
      <c r="D13" s="414" t="e">
        <f>VLOOKUP(#REF!,'出場校データ'!$A$5:$F$52,2,FALSE)</f>
        <v>#REF!</v>
      </c>
      <c r="E13" s="454"/>
      <c r="F13" s="450"/>
      <c r="G13" s="464"/>
      <c r="H13" s="464" t="s">
        <v>184</v>
      </c>
      <c r="I13" s="464"/>
      <c r="J13" s="304">
        <v>9</v>
      </c>
      <c r="K13" s="305"/>
      <c r="L13" s="319"/>
      <c r="M13" s="297">
        <v>0</v>
      </c>
      <c r="N13" s="461" t="s">
        <v>196</v>
      </c>
      <c r="O13" s="466"/>
      <c r="P13" s="466"/>
      <c r="Q13" s="450"/>
      <c r="R13" s="452" t="e">
        <f>VLOOKUP(#REF!,'出場校データ'!$A$5:$F$52,2,FALSE)</f>
        <v>#REF!</v>
      </c>
      <c r="S13" s="453"/>
      <c r="T13" s="462"/>
      <c r="U13" s="454"/>
      <c r="V13" s="413"/>
      <c r="W13" s="413"/>
    </row>
    <row r="14" spans="2:23" ht="18" customHeight="1" thickBot="1">
      <c r="B14" s="463" t="str">
        <f>'4本抽選・トーナメント表'!$D14:$D15</f>
        <v>富山県立富山工業高等学校</v>
      </c>
      <c r="C14" s="453" t="s">
        <v>36</v>
      </c>
      <c r="D14" s="414" t="str">
        <f>'4本抽選・トーナメント表'!$F14:$F15</f>
        <v>富山</v>
      </c>
      <c r="E14" s="454" t="s">
        <v>37</v>
      </c>
      <c r="F14" s="450">
        <v>5</v>
      </c>
      <c r="G14" s="465"/>
      <c r="H14" s="465"/>
      <c r="I14" s="468"/>
      <c r="J14" s="302">
        <v>0</v>
      </c>
      <c r="L14" s="19"/>
      <c r="M14" s="298">
        <v>2</v>
      </c>
      <c r="N14" s="460"/>
      <c r="O14" s="460"/>
      <c r="P14" s="460"/>
      <c r="Q14" s="450">
        <v>27</v>
      </c>
      <c r="R14" s="452" t="str">
        <f>'4本抽選・トーナメント表'!$AB14:$AB15</f>
        <v>滝川高等学校</v>
      </c>
      <c r="S14" s="453" t="s">
        <v>9</v>
      </c>
      <c r="T14" s="462" t="str">
        <f>'4本抽選・トーナメント表'!$AD14:$AD15</f>
        <v>兵庫</v>
      </c>
      <c r="U14" s="454" t="s">
        <v>10</v>
      </c>
      <c r="V14" s="413"/>
      <c r="W14" s="413"/>
    </row>
    <row r="15" spans="2:23" ht="18" customHeight="1">
      <c r="B15" s="463" t="e">
        <f>VLOOKUP(#REF!,'出場校データ'!$A$5:$F$52,2,FALSE)</f>
        <v>#REF!</v>
      </c>
      <c r="C15" s="453"/>
      <c r="D15" s="414" t="e">
        <f>VLOOKUP(#REF!,'出場校データ'!$A$5:$F$52,2,FALSE)</f>
        <v>#REF!</v>
      </c>
      <c r="E15" s="454"/>
      <c r="F15" s="450"/>
      <c r="G15" s="73"/>
      <c r="H15" s="39"/>
      <c r="I15" s="80"/>
      <c r="J15" s="59"/>
      <c r="L15" s="19"/>
      <c r="M15" s="63"/>
      <c r="N15" s="317"/>
      <c r="O15" s="4"/>
      <c r="P15" s="4"/>
      <c r="Q15" s="450"/>
      <c r="R15" s="452" t="e">
        <f>VLOOKUP(#REF!,'出場校データ'!$A$5:$F$52,2,FALSE)</f>
        <v>#REF!</v>
      </c>
      <c r="S15" s="453"/>
      <c r="T15" s="462"/>
      <c r="U15" s="454"/>
      <c r="V15" s="413"/>
      <c r="W15" s="413"/>
    </row>
    <row r="16" spans="2:23" ht="18" customHeight="1" thickBot="1">
      <c r="B16" s="463" t="str">
        <f>'4本抽選・トーナメント表'!$D16:$D17</f>
        <v>青森県立五所川原農林高等学校</v>
      </c>
      <c r="C16" s="453" t="s">
        <v>36</v>
      </c>
      <c r="D16" s="414" t="str">
        <f>'4本抽選・トーナメント表'!$F16:$F17</f>
        <v>青森</v>
      </c>
      <c r="E16" s="454" t="s">
        <v>37</v>
      </c>
      <c r="F16" s="450">
        <v>6</v>
      </c>
      <c r="G16" s="81"/>
      <c r="H16" s="82"/>
      <c r="I16" s="83"/>
      <c r="L16" s="19"/>
      <c r="M16" s="111"/>
      <c r="N16" s="290"/>
      <c r="O16" s="326"/>
      <c r="P16" s="290"/>
      <c r="Q16" s="450">
        <v>28</v>
      </c>
      <c r="R16" s="452" t="str">
        <f>'4本抽選・トーナメント表'!$AB16:$AB17</f>
        <v>岡山県立新見高等学校</v>
      </c>
      <c r="S16" s="453" t="s">
        <v>9</v>
      </c>
      <c r="T16" s="462" t="str">
        <f>'4本抽選・トーナメント表'!$AD16:$AD17</f>
        <v>岡山</v>
      </c>
      <c r="U16" s="454" t="s">
        <v>10</v>
      </c>
      <c r="V16" s="413"/>
      <c r="W16" s="413"/>
    </row>
    <row r="17" spans="2:23" ht="18" customHeight="1" thickBot="1">
      <c r="B17" s="463" t="e">
        <f>VLOOKUP(#REF!,'出場校データ'!$A$5:$F$52,2,FALSE)</f>
        <v>#REF!</v>
      </c>
      <c r="C17" s="453"/>
      <c r="D17" s="414" t="e">
        <f>VLOOKUP(#REF!,'出場校データ'!$A$5:$F$52,2,FALSE)</f>
        <v>#REF!</v>
      </c>
      <c r="E17" s="454"/>
      <c r="F17" s="450"/>
      <c r="G17" s="4"/>
      <c r="H17" s="4"/>
      <c r="I17" s="77"/>
      <c r="J17" s="320">
        <v>0</v>
      </c>
      <c r="L17" s="19"/>
      <c r="M17" s="327">
        <v>5</v>
      </c>
      <c r="N17" s="69"/>
      <c r="O17" s="67"/>
      <c r="P17" s="4"/>
      <c r="Q17" s="450"/>
      <c r="R17" s="452" t="e">
        <f>VLOOKUP(#REF!,'出場校データ'!$A$5:$F$52,2,FALSE)</f>
        <v>#REF!</v>
      </c>
      <c r="S17" s="453"/>
      <c r="T17" s="462"/>
      <c r="U17" s="454"/>
      <c r="V17" s="413"/>
      <c r="W17" s="413"/>
    </row>
    <row r="18" spans="2:23" ht="9" customHeight="1" thickBot="1">
      <c r="B18" s="452" t="str">
        <f>'4本抽選・トーナメント表'!$D18:$D19</f>
        <v>白鷗大学足利高等学校</v>
      </c>
      <c r="C18" s="453" t="s">
        <v>36</v>
      </c>
      <c r="D18" s="414" t="str">
        <f>'4本抽選・トーナメント表'!$F18:$F19</f>
        <v>栃木</v>
      </c>
      <c r="E18" s="454" t="s">
        <v>37</v>
      </c>
      <c r="F18" s="450">
        <v>7</v>
      </c>
      <c r="G18" s="4"/>
      <c r="H18" s="4"/>
      <c r="I18" s="78" t="s">
        <v>185</v>
      </c>
      <c r="J18" s="325"/>
      <c r="L18" s="19"/>
      <c r="M18" s="320"/>
      <c r="N18" s="66" t="s">
        <v>182</v>
      </c>
      <c r="O18" s="67"/>
      <c r="P18" s="292"/>
      <c r="Q18" s="450">
        <v>29</v>
      </c>
      <c r="R18" s="452" t="str">
        <f>'4本抽選・トーナメント表'!$AB18:$AB19</f>
        <v>筑紫台高等学校</v>
      </c>
      <c r="S18" s="453" t="s">
        <v>9</v>
      </c>
      <c r="T18" s="462" t="str">
        <f>'4本抽選・トーナメント表'!$AD18:$AD19</f>
        <v>福岡</v>
      </c>
      <c r="U18" s="454" t="s">
        <v>10</v>
      </c>
      <c r="V18" s="413"/>
      <c r="W18" s="413"/>
    </row>
    <row r="19" spans="2:23" ht="18" customHeight="1" thickBot="1">
      <c r="B19" s="452" t="e">
        <f>VLOOKUP(#REF!,'出場校データ'!$A$5:$F$52,2,FALSE)</f>
        <v>#REF!</v>
      </c>
      <c r="C19" s="453"/>
      <c r="D19" s="414" t="e">
        <f>VLOOKUP(#REF!,'出場校データ'!$A$5:$F$52,2,FALSE)</f>
        <v>#REF!</v>
      </c>
      <c r="E19" s="454"/>
      <c r="F19" s="450"/>
      <c r="G19" s="459" t="s">
        <v>186</v>
      </c>
      <c r="H19" s="295">
        <v>0</v>
      </c>
      <c r="I19" s="324"/>
      <c r="J19" s="320">
        <v>17</v>
      </c>
      <c r="L19" s="19"/>
      <c r="M19" s="320">
        <v>0</v>
      </c>
      <c r="N19" s="291"/>
      <c r="O19" s="299">
        <v>2</v>
      </c>
      <c r="P19" s="464" t="s">
        <v>224</v>
      </c>
      <c r="Q19" s="450"/>
      <c r="R19" s="452" t="e">
        <f>VLOOKUP(#REF!,'出場校データ'!$A$5:$F$52,2,FALSE)</f>
        <v>#REF!</v>
      </c>
      <c r="S19" s="453"/>
      <c r="T19" s="462"/>
      <c r="U19" s="454"/>
      <c r="V19" s="413"/>
      <c r="W19" s="413"/>
    </row>
    <row r="20" spans="2:23" ht="18" customHeight="1" thickBot="1">
      <c r="B20" s="452" t="str">
        <f>'4本抽選・トーナメント表'!$D20:$D21</f>
        <v>飛龍高等学校</v>
      </c>
      <c r="C20" s="453" t="s">
        <v>36</v>
      </c>
      <c r="D20" s="414" t="str">
        <f>'4本抽選・トーナメント表'!$F20:$F21</f>
        <v>静岡</v>
      </c>
      <c r="E20" s="454" t="s">
        <v>37</v>
      </c>
      <c r="F20" s="450">
        <v>8</v>
      </c>
      <c r="G20" s="460"/>
      <c r="H20" s="296">
        <v>9</v>
      </c>
      <c r="I20" s="79"/>
      <c r="L20" s="19"/>
      <c r="N20" s="69"/>
      <c r="O20" s="300">
        <v>1</v>
      </c>
      <c r="P20" s="467"/>
      <c r="Q20" s="450">
        <v>30</v>
      </c>
      <c r="R20" s="452" t="s">
        <v>76</v>
      </c>
      <c r="S20" s="453" t="s">
        <v>9</v>
      </c>
      <c r="T20" s="462" t="str">
        <f>'4本抽選・トーナメント表'!$AD20:$AD21</f>
        <v>岩手</v>
      </c>
      <c r="U20" s="454" t="s">
        <v>10</v>
      </c>
      <c r="V20" s="413"/>
      <c r="W20" s="413"/>
    </row>
    <row r="21" spans="2:23" ht="24" customHeight="1" thickBot="1">
      <c r="B21" s="452" t="e">
        <f>VLOOKUP(#REF!,'出場校データ'!$A$5:$F$52,2,FALSE)</f>
        <v>#REF!</v>
      </c>
      <c r="C21" s="453"/>
      <c r="D21" s="414" t="e">
        <f>VLOOKUP(#REF!,'出場校データ'!$A$5:$F$52,2,FALSE)</f>
        <v>#REF!</v>
      </c>
      <c r="E21" s="454"/>
      <c r="F21" s="450"/>
      <c r="G21" s="4"/>
      <c r="H21" s="4"/>
      <c r="I21" s="79"/>
      <c r="J21" s="16"/>
      <c r="L21" s="19"/>
      <c r="N21" s="308"/>
      <c r="O21" s="67"/>
      <c r="P21" s="4"/>
      <c r="Q21" s="450"/>
      <c r="R21" s="452" t="e">
        <f>VLOOKUP(#REF!,'出場校データ'!$A$5:$F$52,2,FALSE)</f>
        <v>#REF!</v>
      </c>
      <c r="S21" s="453"/>
      <c r="T21" s="462"/>
      <c r="U21" s="454"/>
      <c r="V21" s="413"/>
      <c r="W21" s="413"/>
    </row>
    <row r="22" spans="2:128" ht="18" customHeight="1" thickBot="1">
      <c r="B22" s="452" t="str">
        <f>'4本抽選・トーナメント表'!$D22:$D23</f>
        <v>興國高等学校</v>
      </c>
      <c r="C22" s="453" t="s">
        <v>36</v>
      </c>
      <c r="D22" s="414" t="str">
        <f>'4本抽選・トーナメント表'!$F22:$F23</f>
        <v>大阪</v>
      </c>
      <c r="E22" s="454" t="s">
        <v>37</v>
      </c>
      <c r="F22" s="450">
        <v>9</v>
      </c>
      <c r="G22" s="292"/>
      <c r="H22" s="4"/>
      <c r="I22" s="79"/>
      <c r="L22" s="19"/>
      <c r="N22" s="69"/>
      <c r="O22" s="67"/>
      <c r="P22" s="292"/>
      <c r="Q22" s="450">
        <v>31</v>
      </c>
      <c r="R22" s="469" t="str">
        <f>'4本抽選・トーナメント表'!$AB22:$AB23</f>
        <v>愛媛県立松山工業高等学校</v>
      </c>
      <c r="S22" s="453" t="s">
        <v>9</v>
      </c>
      <c r="T22" s="462" t="str">
        <f>'4本抽選・トーナメント表'!$AD22:$AD23</f>
        <v>愛媛</v>
      </c>
      <c r="U22" s="454" t="s">
        <v>10</v>
      </c>
      <c r="V22" s="410"/>
      <c r="W22" s="410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10"/>
    </row>
    <row r="23" spans="2:128" ht="18" customHeight="1" thickBot="1">
      <c r="B23" s="452" t="e">
        <f>VLOOKUP(#REF!,'出場校データ'!$A$5:$F$52,2,FALSE)</f>
        <v>#REF!</v>
      </c>
      <c r="C23" s="453"/>
      <c r="D23" s="414" t="e">
        <f>VLOOKUP(#REF!,'出場校データ'!$A$5:$F$52,2,FALSE)</f>
        <v>#REF!</v>
      </c>
      <c r="E23" s="454"/>
      <c r="F23" s="450"/>
      <c r="G23" s="464" t="s">
        <v>187</v>
      </c>
      <c r="H23" s="307">
        <v>3</v>
      </c>
      <c r="I23" s="294"/>
      <c r="L23" s="19"/>
      <c r="N23" s="290"/>
      <c r="O23" s="299">
        <v>4</v>
      </c>
      <c r="P23" s="464" t="s">
        <v>189</v>
      </c>
      <c r="Q23" s="450"/>
      <c r="R23" s="469" t="e">
        <f>VLOOKUP(#REF!,'出場校データ'!$A$5:$F$52,2,FALSE)</f>
        <v>#REF!</v>
      </c>
      <c r="S23" s="453"/>
      <c r="T23" s="462"/>
      <c r="U23" s="454"/>
      <c r="V23" s="410"/>
      <c r="W23" s="410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2"/>
    </row>
    <row r="24" spans="2:23" ht="18" customHeight="1" thickBot="1">
      <c r="B24" s="463" t="str">
        <f>'4本抽選・トーナメント表'!$D24:$D25</f>
        <v>長崎県立大村工業高等学校</v>
      </c>
      <c r="C24" s="453" t="s">
        <v>36</v>
      </c>
      <c r="D24" s="414" t="str">
        <f>'4本抽選・トーナメント表'!$F24:$F25</f>
        <v>長崎</v>
      </c>
      <c r="E24" s="454" t="s">
        <v>37</v>
      </c>
      <c r="F24" s="450">
        <v>10</v>
      </c>
      <c r="G24" s="468"/>
      <c r="H24" s="306" t="s">
        <v>227</v>
      </c>
      <c r="I24" s="321"/>
      <c r="J24" s="328">
        <v>8</v>
      </c>
      <c r="L24" s="19"/>
      <c r="M24" s="327">
        <v>6</v>
      </c>
      <c r="N24" s="69"/>
      <c r="O24" s="300">
        <v>3</v>
      </c>
      <c r="P24" s="467"/>
      <c r="Q24" s="450">
        <v>32</v>
      </c>
      <c r="R24" s="452" t="str">
        <f>'4本抽選・トーナメント表'!$AB24:$AB25</f>
        <v>和歌山県立箕島高等学校</v>
      </c>
      <c r="S24" s="453" t="s">
        <v>9</v>
      </c>
      <c r="T24" s="462" t="str">
        <f>'4本抽選・トーナメント表'!$AD24:$AD25</f>
        <v>和歌山</v>
      </c>
      <c r="U24" s="454" t="s">
        <v>10</v>
      </c>
      <c r="V24" s="413"/>
      <c r="W24" s="413"/>
    </row>
    <row r="25" spans="2:120" ht="12" customHeight="1" thickBot="1">
      <c r="B25" s="463" t="e">
        <f>VLOOKUP(#REF!,'出場校データ'!$A$5:$F$52,2,FALSE)</f>
        <v>#REF!</v>
      </c>
      <c r="C25" s="453"/>
      <c r="D25" s="414" t="e">
        <f>VLOOKUP(#REF!,'出場校データ'!$A$5:$F$52,2,FALSE)</f>
        <v>#REF!</v>
      </c>
      <c r="E25" s="454"/>
      <c r="F25" s="450"/>
      <c r="G25" s="4"/>
      <c r="H25" s="39"/>
      <c r="I25" s="84" t="s">
        <v>188</v>
      </c>
      <c r="J25" s="320"/>
      <c r="L25" s="19"/>
      <c r="M25" s="320"/>
      <c r="N25" s="66" t="s">
        <v>186</v>
      </c>
      <c r="O25" s="67"/>
      <c r="P25" s="4"/>
      <c r="Q25" s="450"/>
      <c r="R25" s="452" t="e">
        <f>VLOOKUP(#REF!,'出場校データ'!$A$5:$F$52,2,FALSE)</f>
        <v>#REF!</v>
      </c>
      <c r="S25" s="453"/>
      <c r="T25" s="462"/>
      <c r="U25" s="454"/>
      <c r="V25" s="413"/>
      <c r="W25" s="413"/>
      <c r="DP25" s="311"/>
    </row>
    <row r="26" spans="2:23" ht="18" customHeight="1">
      <c r="B26" s="452" t="str">
        <f>'4本抽選・トーナメント表'!$D26:$D27</f>
        <v>徳島県立城北高等学校</v>
      </c>
      <c r="C26" s="453" t="s">
        <v>36</v>
      </c>
      <c r="D26" s="414" t="str">
        <f>'4本抽選・トーナメント表'!$F26:$F27</f>
        <v>徳島</v>
      </c>
      <c r="E26" s="454" t="s">
        <v>37</v>
      </c>
      <c r="F26" s="450">
        <v>11</v>
      </c>
      <c r="G26" s="81"/>
      <c r="H26" s="85"/>
      <c r="I26" s="86"/>
      <c r="J26" s="320">
        <v>1</v>
      </c>
      <c r="L26" s="19"/>
      <c r="M26" s="320">
        <v>0</v>
      </c>
      <c r="N26" s="68"/>
      <c r="O26" s="75"/>
      <c r="P26" s="76"/>
      <c r="Q26" s="450">
        <v>33</v>
      </c>
      <c r="R26" s="452" t="str">
        <f>'4本抽選・トーナメント表'!$AB26:$AB27</f>
        <v>神奈川県立伊勢原高等学校</v>
      </c>
      <c r="S26" s="453" t="s">
        <v>9</v>
      </c>
      <c r="T26" s="462" t="str">
        <f>'4本抽選・トーナメント表'!$AD26:$AD27</f>
        <v>神奈川</v>
      </c>
      <c r="U26" s="454" t="s">
        <v>10</v>
      </c>
      <c r="V26" s="413"/>
      <c r="W26" s="413"/>
    </row>
    <row r="27" spans="2:23" ht="18" customHeight="1">
      <c r="B27" s="452" t="e">
        <f>VLOOKUP(#REF!,'出場校データ'!$A$5:$F$52,2,FALSE)</f>
        <v>#REF!</v>
      </c>
      <c r="C27" s="453"/>
      <c r="D27" s="414" t="e">
        <f>VLOOKUP(#REF!,'出場校データ'!$A$5:$F$52,2,FALSE)</f>
        <v>#REF!</v>
      </c>
      <c r="E27" s="454"/>
      <c r="F27" s="450"/>
      <c r="G27" s="4"/>
      <c r="H27" s="4"/>
      <c r="I27" s="87"/>
      <c r="L27" s="19"/>
      <c r="N27" s="69"/>
      <c r="O27" s="67"/>
      <c r="P27" s="4"/>
      <c r="Q27" s="450"/>
      <c r="R27" s="452" t="e">
        <f>VLOOKUP(#REF!,'出場校データ'!$A$5:$F$52,2,FALSE)</f>
        <v>#REF!</v>
      </c>
      <c r="S27" s="453"/>
      <c r="T27" s="462"/>
      <c r="U27" s="454"/>
      <c r="V27" s="413"/>
      <c r="W27" s="413"/>
    </row>
    <row r="28" spans="2:23" ht="17.25" customHeight="1">
      <c r="B28" s="452" t="str">
        <f>'4本抽選・トーナメント表'!$D28:$D29</f>
        <v>広島県立御調高等学校</v>
      </c>
      <c r="C28" s="453" t="s">
        <v>36</v>
      </c>
      <c r="D28" s="414" t="str">
        <f>'4本抽選・トーナメント表'!$F28:$F29</f>
        <v>広島</v>
      </c>
      <c r="E28" s="454" t="s">
        <v>37</v>
      </c>
      <c r="F28" s="450">
        <v>12</v>
      </c>
      <c r="G28" s="81"/>
      <c r="H28" s="85"/>
      <c r="I28" s="83"/>
      <c r="J28" s="7"/>
      <c r="L28" s="19"/>
      <c r="N28" s="69"/>
      <c r="O28" s="74"/>
      <c r="P28" s="72"/>
      <c r="Q28" s="450">
        <v>34</v>
      </c>
      <c r="R28" s="452" t="str">
        <f>'4本抽選・トーナメント表'!$AB28:$AB29</f>
        <v>豊川高等学校</v>
      </c>
      <c r="S28" s="453" t="s">
        <v>9</v>
      </c>
      <c r="T28" s="462" t="str">
        <f>'4本抽選・トーナメント表'!$AD28:$AD29</f>
        <v>愛知</v>
      </c>
      <c r="U28" s="454" t="s">
        <v>10</v>
      </c>
      <c r="V28" s="413"/>
      <c r="W28" s="413"/>
    </row>
    <row r="29" spans="2:23" ht="9" customHeight="1">
      <c r="B29" s="452" t="e">
        <f>VLOOKUP(#REF!,'出場校データ'!$A$5:$F$52,2,FALSE)</f>
        <v>#REF!</v>
      </c>
      <c r="C29" s="453"/>
      <c r="D29" s="414" t="e">
        <f>VLOOKUP(#REF!,'出場校データ'!$A$5:$F$52,2,FALSE)</f>
        <v>#REF!</v>
      </c>
      <c r="E29" s="454"/>
      <c r="F29" s="450"/>
      <c r="G29" s="4"/>
      <c r="H29" s="4"/>
      <c r="I29" s="77"/>
      <c r="J29" s="335">
        <v>4</v>
      </c>
      <c r="L29" s="19"/>
      <c r="M29" s="320">
        <v>5</v>
      </c>
      <c r="N29" s="64"/>
      <c r="O29" s="65"/>
      <c r="P29" s="4"/>
      <c r="Q29" s="450"/>
      <c r="R29" s="452" t="e">
        <f>VLOOKUP(#REF!,'出場校データ'!$A$5:$F$52,2,FALSE)</f>
        <v>#REF!</v>
      </c>
      <c r="S29" s="453"/>
      <c r="T29" s="462"/>
      <c r="U29" s="454"/>
      <c r="V29" s="413"/>
      <c r="W29" s="413"/>
    </row>
    <row r="30" spans="2:23" ht="18" customHeight="1" thickBot="1">
      <c r="B30" s="463" t="str">
        <f>'4本抽選・トーナメント表'!$D30:$D31</f>
        <v>三重県立四日市工業高等学校</v>
      </c>
      <c r="C30" s="453" t="s">
        <v>36</v>
      </c>
      <c r="D30" s="414" t="str">
        <f>'4本抽選・トーナメント表'!$F30:$F31</f>
        <v>三重</v>
      </c>
      <c r="E30" s="454" t="s">
        <v>37</v>
      </c>
      <c r="F30" s="450">
        <v>13</v>
      </c>
      <c r="G30" s="4"/>
      <c r="H30" s="4"/>
      <c r="I30" s="78" t="s">
        <v>189</v>
      </c>
      <c r="J30" s="325"/>
      <c r="K30" s="7"/>
      <c r="L30" s="15"/>
      <c r="M30" s="320"/>
      <c r="N30" s="66" t="s">
        <v>187</v>
      </c>
      <c r="O30" s="67"/>
      <c r="P30" s="292"/>
      <c r="Q30" s="450">
        <v>35</v>
      </c>
      <c r="R30" s="452" t="str">
        <f>'4本抽選・トーナメント表'!$AB30:$AB31</f>
        <v>京都府立綾部高等学校</v>
      </c>
      <c r="S30" s="453" t="s">
        <v>9</v>
      </c>
      <c r="T30" s="462" t="str">
        <f>'4本抽選・トーナメント表'!$AD30:$AD31</f>
        <v>京都</v>
      </c>
      <c r="U30" s="454" t="s">
        <v>10</v>
      </c>
      <c r="V30" s="413"/>
      <c r="W30" s="413"/>
    </row>
    <row r="31" spans="2:23" ht="18" customHeight="1" thickBot="1">
      <c r="B31" s="463" t="e">
        <f>VLOOKUP(#REF!,'出場校データ'!$A$5:$F$52,2,FALSE)</f>
        <v>#REF!</v>
      </c>
      <c r="C31" s="453"/>
      <c r="D31" s="414" t="e">
        <f>VLOOKUP(#REF!,'出場校データ'!$A$5:$F$52,2,FALSE)</f>
        <v>#REF!</v>
      </c>
      <c r="E31" s="454"/>
      <c r="F31" s="450"/>
      <c r="G31" s="459" t="s">
        <v>222</v>
      </c>
      <c r="H31" s="295">
        <v>2</v>
      </c>
      <c r="I31" s="324"/>
      <c r="J31" s="320">
        <v>6</v>
      </c>
      <c r="L31" s="19"/>
      <c r="M31" s="334">
        <v>24</v>
      </c>
      <c r="N31" s="290"/>
      <c r="O31" s="299">
        <v>3</v>
      </c>
      <c r="P31" s="464" t="s">
        <v>223</v>
      </c>
      <c r="Q31" s="450"/>
      <c r="R31" s="452" t="e">
        <f>VLOOKUP(#REF!,'出場校データ'!$A$5:$F$52,2,FALSE)</f>
        <v>#REF!</v>
      </c>
      <c r="S31" s="453"/>
      <c r="T31" s="462"/>
      <c r="U31" s="454"/>
      <c r="V31" s="413"/>
      <c r="W31" s="413"/>
    </row>
    <row r="32" spans="2:23" ht="18" customHeight="1" thickBot="1">
      <c r="B32" s="463" t="str">
        <f>'4本抽選・トーナメント表'!$D32:$D33</f>
        <v>九州産業大学付属九州高等学校</v>
      </c>
      <c r="C32" s="453" t="s">
        <v>36</v>
      </c>
      <c r="D32" s="414" t="str">
        <f>'4本抽選・トーナメント表'!$F32:$F33</f>
        <v>福岡</v>
      </c>
      <c r="E32" s="454" t="s">
        <v>37</v>
      </c>
      <c r="F32" s="450">
        <v>14</v>
      </c>
      <c r="G32" s="460"/>
      <c r="H32" s="296">
        <v>3</v>
      </c>
      <c r="I32" s="79"/>
      <c r="L32" s="19"/>
      <c r="N32" s="69"/>
      <c r="O32" s="300">
        <v>1</v>
      </c>
      <c r="P32" s="467"/>
      <c r="Q32" s="450">
        <v>36</v>
      </c>
      <c r="R32" s="452" t="str">
        <f>'4本抽選・トーナメント表'!$AB32:$AB33</f>
        <v>宮崎県立宮崎工業高等学校</v>
      </c>
      <c r="S32" s="453" t="s">
        <v>9</v>
      </c>
      <c r="T32" s="462" t="str">
        <f>'4本抽選・トーナメント表'!$AD32:$AD33</f>
        <v>宮崎</v>
      </c>
      <c r="U32" s="454" t="s">
        <v>10</v>
      </c>
      <c r="V32" s="413"/>
      <c r="W32" s="413"/>
    </row>
    <row r="33" spans="2:23" ht="18" customHeight="1">
      <c r="B33" s="463" t="e">
        <f>VLOOKUP(#REF!,'出場校データ'!$A$5:$F$52,2,FALSE)</f>
        <v>#REF!</v>
      </c>
      <c r="C33" s="453"/>
      <c r="D33" s="414" t="e">
        <f>VLOOKUP(#REF!,'出場校データ'!$A$5:$F$52,2,FALSE)</f>
        <v>#REF!</v>
      </c>
      <c r="E33" s="454"/>
      <c r="F33" s="450"/>
      <c r="G33" s="69"/>
      <c r="H33" s="4"/>
      <c r="I33" s="79"/>
      <c r="L33" s="19"/>
      <c r="N33" s="69"/>
      <c r="O33" s="67"/>
      <c r="P33" s="4"/>
      <c r="Q33" s="450"/>
      <c r="R33" s="452" t="e">
        <f>VLOOKUP(#REF!,'出場校データ'!$A$5:$F$52,2,FALSE)</f>
        <v>#REF!</v>
      </c>
      <c r="S33" s="453"/>
      <c r="T33" s="462"/>
      <c r="U33" s="454"/>
      <c r="V33" s="413"/>
      <c r="W33" s="413"/>
    </row>
    <row r="34" spans="2:23" ht="18" customHeight="1">
      <c r="B34" s="463" t="str">
        <f>'4本抽選・トーナメント表'!$D34:$D35</f>
        <v>高知県立高知工業高等学校</v>
      </c>
      <c r="C34" s="453" t="s">
        <v>36</v>
      </c>
      <c r="D34" s="414" t="str">
        <f>'4本抽選・トーナメント表'!$F34:$F35</f>
        <v>高知</v>
      </c>
      <c r="E34" s="454" t="s">
        <v>37</v>
      </c>
      <c r="F34" s="450">
        <v>15</v>
      </c>
      <c r="G34" s="4"/>
      <c r="H34" s="4"/>
      <c r="I34" s="79"/>
      <c r="L34" s="19"/>
      <c r="M34" s="62"/>
      <c r="N34" s="70"/>
      <c r="O34" s="4"/>
      <c r="P34" s="4"/>
      <c r="Q34" s="450">
        <v>37</v>
      </c>
      <c r="R34" s="452" t="str">
        <f>'4本抽選・トーナメント表'!$AB34:$AB35</f>
        <v>鳥取県立倉吉総合産業高等学校</v>
      </c>
      <c r="S34" s="453" t="s">
        <v>9</v>
      </c>
      <c r="T34" s="462" t="str">
        <f>'4本抽選・トーナメント表'!$AD34:$AD35</f>
        <v>鳥取</v>
      </c>
      <c r="U34" s="454" t="s">
        <v>10</v>
      </c>
      <c r="V34" s="413"/>
      <c r="W34" s="413"/>
    </row>
    <row r="35" spans="2:23" ht="26.25" customHeight="1" thickBot="1">
      <c r="B35" s="463" t="e">
        <f>VLOOKUP(#REF!,'出場校データ'!$A$5:$F$52,2,FALSE)</f>
        <v>#REF!</v>
      </c>
      <c r="C35" s="453"/>
      <c r="D35" s="414" t="e">
        <f>VLOOKUP(#REF!,'出場校データ'!$A$5:$F$52,2,FALSE)</f>
        <v>#REF!</v>
      </c>
      <c r="E35" s="454"/>
      <c r="F35" s="450"/>
      <c r="G35" s="459" t="s">
        <v>191</v>
      </c>
      <c r="H35" s="295">
        <v>3</v>
      </c>
      <c r="I35" s="294"/>
      <c r="J35" s="7"/>
      <c r="L35" s="336"/>
      <c r="M35" s="297">
        <v>0</v>
      </c>
      <c r="N35" s="461" t="s">
        <v>197</v>
      </c>
      <c r="O35" s="466"/>
      <c r="P35" s="466"/>
      <c r="Q35" s="450"/>
      <c r="R35" s="452" t="e">
        <f>VLOOKUP(#REF!,'出場校データ'!$A$5:$F$52,2,FALSE)</f>
        <v>#REF!</v>
      </c>
      <c r="S35" s="453"/>
      <c r="T35" s="462"/>
      <c r="U35" s="454"/>
      <c r="V35" s="413"/>
      <c r="W35" s="413"/>
    </row>
    <row r="36" spans="2:23" ht="24" customHeight="1" thickBot="1">
      <c r="B36" s="452" t="str">
        <f>'4本抽選・トーナメント表'!$D36:$D37</f>
        <v>新島学園高等学校</v>
      </c>
      <c r="C36" s="453" t="s">
        <v>36</v>
      </c>
      <c r="D36" s="414" t="str">
        <f>'4本抽選・トーナメント表'!$F36:$F37</f>
        <v>群馬</v>
      </c>
      <c r="E36" s="454" t="s">
        <v>37</v>
      </c>
      <c r="F36" s="450">
        <v>16</v>
      </c>
      <c r="G36" s="460"/>
      <c r="H36" s="301" t="s">
        <v>228</v>
      </c>
      <c r="I36" s="321"/>
      <c r="J36" s="320">
        <v>9</v>
      </c>
      <c r="K36" s="7"/>
      <c r="L36" s="337"/>
      <c r="M36" s="318">
        <v>14</v>
      </c>
      <c r="N36" s="460"/>
      <c r="O36" s="460"/>
      <c r="P36" s="460"/>
      <c r="Q36" s="450">
        <v>38</v>
      </c>
      <c r="R36" s="452" t="str">
        <f>'4本抽選・トーナメント表'!$AB36:$AB37</f>
        <v>山梨県立身延高等学校</v>
      </c>
      <c r="S36" s="453" t="s">
        <v>9</v>
      </c>
      <c r="T36" s="462" t="str">
        <f>'4本抽選・トーナメント表'!$AD36:$AD37</f>
        <v>山梨</v>
      </c>
      <c r="U36" s="454" t="s">
        <v>10</v>
      </c>
      <c r="V36" s="413"/>
      <c r="W36" s="413"/>
    </row>
    <row r="37" spans="2:23" ht="7.5" customHeight="1">
      <c r="B37" s="452" t="e">
        <f>VLOOKUP(#REF!,'出場校データ'!$A$5:$F$52,2,FALSE)</f>
        <v>#REF!</v>
      </c>
      <c r="C37" s="453"/>
      <c r="D37" s="414" t="e">
        <f>VLOOKUP(#REF!,'出場校データ'!$A$5:$F$52,2,FALSE)</f>
        <v>#REF!</v>
      </c>
      <c r="E37" s="454"/>
      <c r="F37" s="450"/>
      <c r="G37" s="4"/>
      <c r="H37" s="39"/>
      <c r="I37" s="84" t="s">
        <v>192</v>
      </c>
      <c r="J37" s="322"/>
      <c r="K37" s="323"/>
      <c r="L37" s="336"/>
      <c r="M37" s="63"/>
      <c r="N37" s="317"/>
      <c r="O37" s="4"/>
      <c r="P37" s="4"/>
      <c r="Q37" s="450"/>
      <c r="R37" s="452" t="e">
        <f>VLOOKUP(#REF!,'出場校データ'!$A$5:$F$52,2,FALSE)</f>
        <v>#REF!</v>
      </c>
      <c r="S37" s="453"/>
      <c r="T37" s="462"/>
      <c r="U37" s="454"/>
      <c r="V37" s="413"/>
      <c r="W37" s="413"/>
    </row>
    <row r="38" spans="2:23" ht="18" customHeight="1" thickBot="1">
      <c r="B38" s="452" t="str">
        <f>'4本抽選・トーナメント表'!$D38:$D39</f>
        <v>日本文理高等学校</v>
      </c>
      <c r="C38" s="453" t="s">
        <v>36</v>
      </c>
      <c r="D38" s="414" t="str">
        <f>'4本抽選・トーナメント表'!$F38:$F39</f>
        <v>新潟</v>
      </c>
      <c r="E38" s="454" t="s">
        <v>37</v>
      </c>
      <c r="F38" s="450">
        <v>17</v>
      </c>
      <c r="G38" s="81"/>
      <c r="H38" s="85"/>
      <c r="I38" s="86"/>
      <c r="J38" s="320">
        <v>0</v>
      </c>
      <c r="L38" s="19"/>
      <c r="N38" s="290"/>
      <c r="O38" s="326"/>
      <c r="P38" s="290"/>
      <c r="Q38" s="450">
        <v>39</v>
      </c>
      <c r="R38" s="452" t="str">
        <f>'4本抽選・トーナメント表'!$AB38:$AB39</f>
        <v>香川県立多度津高等学校</v>
      </c>
      <c r="S38" s="453" t="s">
        <v>9</v>
      </c>
      <c r="T38" s="462" t="str">
        <f>'4本抽選・トーナメント表'!$AD38:$AD39</f>
        <v>香川</v>
      </c>
      <c r="U38" s="454" t="s">
        <v>10</v>
      </c>
      <c r="V38" s="413"/>
      <c r="W38" s="413"/>
    </row>
    <row r="39" spans="2:23" ht="16.5" customHeight="1" thickBot="1">
      <c r="B39" s="452" t="e">
        <f>VLOOKUP(#REF!,'出場校データ'!$A$5:$F$52,2,FALSE)</f>
        <v>#REF!</v>
      </c>
      <c r="C39" s="453"/>
      <c r="D39" s="414" t="e">
        <f>VLOOKUP(#REF!,'出場校データ'!$A$5:$F$52,2,FALSE)</f>
        <v>#REF!</v>
      </c>
      <c r="E39" s="454"/>
      <c r="F39" s="450"/>
      <c r="G39" s="88"/>
      <c r="H39" s="89"/>
      <c r="I39" s="90"/>
      <c r="L39" s="19"/>
      <c r="M39" s="327">
        <v>7</v>
      </c>
      <c r="N39" s="472" t="s">
        <v>190</v>
      </c>
      <c r="O39" s="67"/>
      <c r="P39" s="464"/>
      <c r="Q39" s="450"/>
      <c r="R39" s="452" t="e">
        <f>VLOOKUP(#REF!,'出場校データ'!$A$5:$F$52,2,FALSE)</f>
        <v>#REF!</v>
      </c>
      <c r="S39" s="453"/>
      <c r="T39" s="462"/>
      <c r="U39" s="454"/>
      <c r="V39" s="413"/>
      <c r="W39" s="413"/>
    </row>
    <row r="40" spans="2:23" ht="18" customHeight="1">
      <c r="B40" s="452" t="str">
        <f>'4本抽選・トーナメント表'!$D40:$D41</f>
        <v>滋賀県立栗東高等学校</v>
      </c>
      <c r="C40" s="453" t="s">
        <v>36</v>
      </c>
      <c r="D40" s="414" t="str">
        <f>'4本抽選・トーナメント表'!$F40:$F41</f>
        <v>滋賀</v>
      </c>
      <c r="E40" s="454" t="s">
        <v>37</v>
      </c>
      <c r="F40" s="450">
        <v>18</v>
      </c>
      <c r="G40" s="81"/>
      <c r="H40" s="85"/>
      <c r="I40" s="91"/>
      <c r="J40" s="57"/>
      <c r="L40" s="19"/>
      <c r="M40" s="320">
        <v>3</v>
      </c>
      <c r="N40" s="473"/>
      <c r="O40" s="75"/>
      <c r="P40" s="465"/>
      <c r="Q40" s="450">
        <v>40</v>
      </c>
      <c r="R40" s="452" t="str">
        <f>'4本抽選・トーナメント表'!$AB40:$AB41</f>
        <v>宮城県白石工業高等学校</v>
      </c>
      <c r="S40" s="453" t="s">
        <v>9</v>
      </c>
      <c r="T40" s="462" t="str">
        <f>'4本抽選・トーナメント表'!$AD40:$AD41</f>
        <v>宮城</v>
      </c>
      <c r="U40" s="454" t="s">
        <v>10</v>
      </c>
      <c r="V40" s="413"/>
      <c r="W40" s="413"/>
    </row>
    <row r="41" spans="2:23" ht="18" customHeight="1" thickBot="1">
      <c r="B41" s="452" t="e">
        <f>VLOOKUP(#REF!,'出場校データ'!$A$5:$F$52,2,FALSE)</f>
        <v>#REF!</v>
      </c>
      <c r="C41" s="453"/>
      <c r="D41" s="414" t="e">
        <f>VLOOKUP(#REF!,'出場校データ'!$A$5:$F$52,2,FALSE)</f>
        <v>#REF!</v>
      </c>
      <c r="E41" s="454"/>
      <c r="F41" s="450"/>
      <c r="G41" s="466"/>
      <c r="H41" s="466" t="s">
        <v>193</v>
      </c>
      <c r="I41" s="459"/>
      <c r="J41" s="316">
        <v>2</v>
      </c>
      <c r="L41" s="19"/>
      <c r="N41" s="71"/>
      <c r="O41" s="65"/>
      <c r="P41" s="73"/>
      <c r="Q41" s="450"/>
      <c r="R41" s="452" t="e">
        <f>VLOOKUP(#REF!,'出場校データ'!$A$5:$F$52,2,FALSE)</f>
        <v>#REF!</v>
      </c>
      <c r="S41" s="453"/>
      <c r="T41" s="462"/>
      <c r="U41" s="454"/>
      <c r="V41" s="413"/>
      <c r="W41" s="413"/>
    </row>
    <row r="42" spans="2:23" ht="18" customHeight="1" thickBot="1">
      <c r="B42" s="463" t="str">
        <f>'4本抽選・トーナメント表'!$D42:$D43</f>
        <v>熊本県立天草工業高等学校</v>
      </c>
      <c r="C42" s="453" t="s">
        <v>36</v>
      </c>
      <c r="D42" s="414" t="str">
        <f>'4本抽選・トーナメント表'!$F42:$F43</f>
        <v>熊本</v>
      </c>
      <c r="E42" s="454" t="s">
        <v>37</v>
      </c>
      <c r="F42" s="450">
        <v>19</v>
      </c>
      <c r="G42" s="460"/>
      <c r="H42" s="460"/>
      <c r="I42" s="460"/>
      <c r="J42" s="296">
        <v>5</v>
      </c>
      <c r="K42" s="338"/>
      <c r="L42" s="19"/>
      <c r="N42" s="69"/>
      <c r="O42" s="67"/>
      <c r="P42" s="4"/>
      <c r="Q42" s="450">
        <v>41</v>
      </c>
      <c r="R42" s="452" t="str">
        <f>'4本抽選・トーナメント表'!$AB42:$AB43</f>
        <v>長野県飯山北高等学校</v>
      </c>
      <c r="S42" s="453" t="s">
        <v>9</v>
      </c>
      <c r="T42" s="462" t="str">
        <f>'4本抽選・トーナメント表'!$AD42:$AD43</f>
        <v>長野</v>
      </c>
      <c r="U42" s="454" t="s">
        <v>10</v>
      </c>
      <c r="V42" s="413"/>
      <c r="W42" s="413"/>
    </row>
    <row r="43" spans="2:23" ht="18" customHeight="1" thickBot="1">
      <c r="B43" s="463" t="e">
        <f>VLOOKUP(#REF!,'出場校データ'!$A$5:$F$52,2,FALSE)</f>
        <v>#REF!</v>
      </c>
      <c r="C43" s="453"/>
      <c r="D43" s="414" t="e">
        <f>VLOOKUP(#REF!,'出場校データ'!$A$5:$F$52,2,FALSE)</f>
        <v>#REF!</v>
      </c>
      <c r="E43" s="454"/>
      <c r="F43" s="450"/>
      <c r="G43" s="4"/>
      <c r="H43" s="314"/>
      <c r="I43" s="315"/>
      <c r="J43" s="59"/>
      <c r="L43" s="19"/>
      <c r="N43" s="290"/>
      <c r="O43" s="297">
        <v>1</v>
      </c>
      <c r="P43" s="461" t="s">
        <v>225</v>
      </c>
      <c r="Q43" s="450"/>
      <c r="R43" s="452" t="e">
        <f>VLOOKUP(#REF!,'出場校データ'!$A$5:$F$52,2,FALSE)</f>
        <v>#REF!</v>
      </c>
      <c r="S43" s="453"/>
      <c r="T43" s="462"/>
      <c r="U43" s="454"/>
      <c r="V43" s="413"/>
      <c r="W43" s="413"/>
    </row>
    <row r="44" spans="2:23" ht="18" customHeight="1" thickBot="1">
      <c r="B44" s="452" t="str">
        <f>'4本抽選・トーナメント表'!$D44:$D45</f>
        <v>北海道当別高等学校</v>
      </c>
      <c r="C44" s="453" t="s">
        <v>36</v>
      </c>
      <c r="D44" s="414" t="str">
        <f>'4本抽選・トーナメント表'!$F44:$F45</f>
        <v>北海道</v>
      </c>
      <c r="E44" s="454" t="s">
        <v>37</v>
      </c>
      <c r="F44" s="450">
        <v>20</v>
      </c>
      <c r="G44" s="4"/>
      <c r="H44" s="4"/>
      <c r="I44" s="79"/>
      <c r="L44" s="19"/>
      <c r="M44" s="320">
        <v>0</v>
      </c>
      <c r="N44" s="66"/>
      <c r="O44" s="298">
        <v>2</v>
      </c>
      <c r="P44" s="460"/>
      <c r="Q44" s="450">
        <v>42</v>
      </c>
      <c r="R44" s="452" t="str">
        <f>'4本抽選・トーナメント表'!$AB44:$AB45</f>
        <v>千葉敬愛高等学校</v>
      </c>
      <c r="S44" s="453" t="s">
        <v>9</v>
      </c>
      <c r="T44" s="462" t="str">
        <f>'4本抽選・トーナメント表'!$AD44:$AD45</f>
        <v>千葉</v>
      </c>
      <c r="U44" s="454" t="s">
        <v>10</v>
      </c>
      <c r="V44" s="413"/>
      <c r="W44" s="413"/>
    </row>
    <row r="45" spans="2:23" ht="15.75" customHeight="1" thickBot="1">
      <c r="B45" s="452" t="e">
        <f>VLOOKUP(#REF!,'出場校データ'!$A$5:$F$52,2,FALSE)</f>
        <v>#REF!</v>
      </c>
      <c r="C45" s="453"/>
      <c r="D45" s="414" t="e">
        <f>VLOOKUP(#REF!,'出場校データ'!$A$5:$F$52,2,FALSE)</f>
        <v>#REF!</v>
      </c>
      <c r="E45" s="454"/>
      <c r="F45" s="450"/>
      <c r="G45" s="459" t="s">
        <v>183</v>
      </c>
      <c r="H45" s="295">
        <v>0</v>
      </c>
      <c r="I45" s="294"/>
      <c r="L45" s="19"/>
      <c r="M45" s="333"/>
      <c r="N45" s="66" t="s">
        <v>191</v>
      </c>
      <c r="O45" s="67"/>
      <c r="P45" s="4"/>
      <c r="Q45" s="450"/>
      <c r="R45" s="452" t="e">
        <f>VLOOKUP(#REF!,'出場校データ'!$A$5:$F$52,2,FALSE)</f>
        <v>#REF!</v>
      </c>
      <c r="S45" s="453"/>
      <c r="T45" s="462"/>
      <c r="U45" s="454"/>
      <c r="V45" s="413"/>
      <c r="W45" s="413"/>
    </row>
    <row r="46" spans="2:23" ht="18" customHeight="1" thickBot="1">
      <c r="B46" s="452" t="str">
        <f>'4本抽選・トーナメント表'!$D46:$D47</f>
        <v>山形県立南陽高等学校</v>
      </c>
      <c r="C46" s="453" t="s">
        <v>36</v>
      </c>
      <c r="D46" s="414" t="str">
        <f>'4本抽選・トーナメント表'!$F46:$F47</f>
        <v>山形</v>
      </c>
      <c r="E46" s="454" t="s">
        <v>37</v>
      </c>
      <c r="F46" s="450">
        <v>21</v>
      </c>
      <c r="G46" s="460"/>
      <c r="H46" s="301" t="s">
        <v>226</v>
      </c>
      <c r="I46" s="321"/>
      <c r="J46" s="328">
        <v>2</v>
      </c>
      <c r="L46" s="19"/>
      <c r="M46" s="332">
        <v>7</v>
      </c>
      <c r="N46" s="331"/>
      <c r="O46" s="329"/>
      <c r="P46" s="330"/>
      <c r="Q46" s="450">
        <v>43</v>
      </c>
      <c r="R46" s="452" t="str">
        <f>'4本抽選・トーナメント表'!$AB46:$AB47</f>
        <v>沖縄県立読谷高等学校</v>
      </c>
      <c r="S46" s="453" t="s">
        <v>9</v>
      </c>
      <c r="T46" s="462" t="str">
        <f>'4本抽選・トーナメント表'!$AD46:$AD47</f>
        <v>沖縄</v>
      </c>
      <c r="U46" s="454" t="s">
        <v>10</v>
      </c>
      <c r="V46" s="413"/>
      <c r="W46" s="413"/>
    </row>
    <row r="47" spans="2:23" ht="12.75" customHeight="1">
      <c r="B47" s="452" t="e">
        <f>VLOOKUP(#REF!,'出場校データ'!$A$5:$F$52,2,FALSE)</f>
        <v>#REF!</v>
      </c>
      <c r="C47" s="453"/>
      <c r="D47" s="414" t="e">
        <f>VLOOKUP(#REF!,'出場校データ'!$A$5:$F$52,2,FALSE)</f>
        <v>#REF!</v>
      </c>
      <c r="E47" s="454"/>
      <c r="F47" s="450"/>
      <c r="G47" s="4"/>
      <c r="H47" s="39"/>
      <c r="I47" s="84" t="s">
        <v>194</v>
      </c>
      <c r="L47" s="19"/>
      <c r="N47" s="7"/>
      <c r="O47" s="8"/>
      <c r="Q47" s="450"/>
      <c r="R47" s="452" t="e">
        <f>VLOOKUP(#REF!,'出場校データ'!$A$5:$F$52,2,FALSE)</f>
        <v>#REF!</v>
      </c>
      <c r="S47" s="453"/>
      <c r="T47" s="462"/>
      <c r="U47" s="454"/>
      <c r="V47" s="413"/>
      <c r="W47" s="413"/>
    </row>
    <row r="48" spans="2:23" ht="18" customHeight="1">
      <c r="B48" s="452" t="str">
        <f>'4本抽選・トーナメント表'!$D48:$D49</f>
        <v>埼玉栄高等学校</v>
      </c>
      <c r="C48" s="453" t="s">
        <v>36</v>
      </c>
      <c r="D48" s="414" t="str">
        <f>'4本抽選・トーナメント表'!$F48:$F49</f>
        <v>埼玉</v>
      </c>
      <c r="E48" s="454" t="s">
        <v>37</v>
      </c>
      <c r="F48" s="450">
        <v>22</v>
      </c>
      <c r="G48" s="81"/>
      <c r="H48" s="85"/>
      <c r="I48" s="86"/>
      <c r="J48" s="320">
        <v>1</v>
      </c>
      <c r="L48" s="19"/>
      <c r="M48" s="35"/>
      <c r="N48" s="10"/>
      <c r="O48" s="10"/>
      <c r="P48" s="10"/>
      <c r="Q48" s="423"/>
      <c r="R48" s="456"/>
      <c r="S48" s="453"/>
      <c r="T48" s="458"/>
      <c r="U48" s="454"/>
      <c r="V48" s="413"/>
      <c r="W48" s="413"/>
    </row>
    <row r="49" spans="2:23" ht="10.5" customHeight="1">
      <c r="B49" s="452" t="e">
        <f>VLOOKUP(#REF!,'出場校データ'!$A$5:$F$52,2,FALSE)</f>
        <v>#REF!</v>
      </c>
      <c r="C49" s="453"/>
      <c r="D49" s="414" t="e">
        <f>VLOOKUP(#REF!,'出場校データ'!$A$5:$F$52,2,FALSE)</f>
        <v>#REF!</v>
      </c>
      <c r="E49" s="454"/>
      <c r="F49" s="450"/>
      <c r="I49" s="9"/>
      <c r="J49" s="4"/>
      <c r="L49" s="19"/>
      <c r="N49" s="10"/>
      <c r="O49" s="10"/>
      <c r="P49" s="10"/>
      <c r="Q49" s="423"/>
      <c r="R49" s="456"/>
      <c r="S49" s="453"/>
      <c r="T49" s="458"/>
      <c r="U49" s="454"/>
      <c r="V49" s="413"/>
      <c r="W49" s="413"/>
    </row>
    <row r="50" spans="2:21" s="288" customFormat="1" ht="19.5" customHeight="1">
      <c r="B50" s="455" t="s">
        <v>174</v>
      </c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286"/>
      <c r="U50" s="287"/>
    </row>
    <row r="51" spans="2:21" s="288" customFormat="1" ht="19.5" customHeight="1">
      <c r="B51" s="455" t="s">
        <v>198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 t="s">
        <v>43</v>
      </c>
      <c r="R51" s="455"/>
      <c r="S51" s="289"/>
      <c r="T51" s="286"/>
      <c r="U51" s="287"/>
    </row>
    <row r="52" spans="2:21" s="288" customFormat="1" ht="19.5" customHeight="1">
      <c r="B52" s="455" t="s">
        <v>199</v>
      </c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 t="s">
        <v>44</v>
      </c>
      <c r="R52" s="455"/>
      <c r="S52" s="289"/>
      <c r="T52" s="286"/>
      <c r="U52" s="287"/>
    </row>
    <row r="53" spans="2:21" s="288" customFormat="1" ht="19.5" customHeight="1">
      <c r="B53" s="455" t="s">
        <v>200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 t="s">
        <v>45</v>
      </c>
      <c r="R53" s="455"/>
      <c r="S53" s="289"/>
      <c r="T53" s="284"/>
      <c r="U53" s="4"/>
    </row>
    <row r="54" spans="2:21" s="288" customFormat="1" ht="19.5" customHeight="1">
      <c r="B54" s="455" t="s">
        <v>201</v>
      </c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 t="s">
        <v>46</v>
      </c>
      <c r="R54" s="455"/>
      <c r="S54" s="289"/>
      <c r="T54" s="284"/>
      <c r="U54" s="4"/>
    </row>
    <row r="55" spans="2:21" ht="14.25"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R55" s="4"/>
      <c r="S55" s="4"/>
      <c r="T55" s="284"/>
      <c r="U55" s="4"/>
    </row>
    <row r="56" spans="2:21" ht="14.25">
      <c r="B56" s="4"/>
      <c r="C56" s="4"/>
      <c r="D56" s="4"/>
      <c r="E56" s="39"/>
      <c r="F56" s="4"/>
      <c r="R56" s="4"/>
      <c r="S56" s="4"/>
      <c r="T56" s="284"/>
      <c r="U56" s="4"/>
    </row>
    <row r="57" spans="2:21" ht="14.25">
      <c r="B57" s="4"/>
      <c r="C57" s="4"/>
      <c r="D57" s="4"/>
      <c r="E57" s="39"/>
      <c r="F57" s="4"/>
      <c r="R57" s="4"/>
      <c r="S57" s="4"/>
      <c r="T57" s="284"/>
      <c r="U57" s="4"/>
    </row>
    <row r="58" spans="2:21" ht="14.25">
      <c r="B58" s="4"/>
      <c r="C58" s="4"/>
      <c r="D58" s="4"/>
      <c r="E58" s="39"/>
      <c r="F58" s="4"/>
      <c r="R58" s="4"/>
      <c r="S58" s="4"/>
      <c r="T58" s="284"/>
      <c r="U58" s="4"/>
    </row>
    <row r="59" spans="2:21" ht="14.25">
      <c r="B59" s="4"/>
      <c r="C59" s="4"/>
      <c r="D59" s="4"/>
      <c r="E59" s="39"/>
      <c r="F59" s="4"/>
      <c r="R59" s="4"/>
      <c r="S59" s="4"/>
      <c r="T59" s="284"/>
      <c r="U59" s="4"/>
    </row>
    <row r="60" spans="3:5" ht="13.5">
      <c r="C60" s="3"/>
      <c r="E60" s="31"/>
    </row>
  </sheetData>
  <sheetProtection/>
  <mergeCells count="302">
    <mergeCell ref="B53:P53"/>
    <mergeCell ref="B54:P54"/>
    <mergeCell ref="B55:P55"/>
    <mergeCell ref="V48:V49"/>
    <mergeCell ref="S48:S49"/>
    <mergeCell ref="B48:B49"/>
    <mergeCell ref="Q53:R53"/>
    <mergeCell ref="F48:F49"/>
    <mergeCell ref="Q52:R52"/>
    <mergeCell ref="B51:P51"/>
    <mergeCell ref="W48:W49"/>
    <mergeCell ref="H41:I42"/>
    <mergeCell ref="N13:O14"/>
    <mergeCell ref="N35:O36"/>
    <mergeCell ref="N39:N40"/>
    <mergeCell ref="V44:V45"/>
    <mergeCell ref="W44:W45"/>
    <mergeCell ref="V46:V47"/>
    <mergeCell ref="W46:W47"/>
    <mergeCell ref="V40:V41"/>
    <mergeCell ref="W40:W41"/>
    <mergeCell ref="V42:V43"/>
    <mergeCell ref="W42:W43"/>
    <mergeCell ref="V36:V37"/>
    <mergeCell ref="W36:W37"/>
    <mergeCell ref="V38:V39"/>
    <mergeCell ref="W38:W39"/>
    <mergeCell ref="V32:V33"/>
    <mergeCell ref="W32:W33"/>
    <mergeCell ref="V34:V35"/>
    <mergeCell ref="W34:W35"/>
    <mergeCell ref="V28:V29"/>
    <mergeCell ref="W28:W29"/>
    <mergeCell ref="V30:V31"/>
    <mergeCell ref="W30:W31"/>
    <mergeCell ref="V24:V25"/>
    <mergeCell ref="W24:W25"/>
    <mergeCell ref="V26:V27"/>
    <mergeCell ref="W26:W27"/>
    <mergeCell ref="V20:V21"/>
    <mergeCell ref="W20:W21"/>
    <mergeCell ref="V22:V23"/>
    <mergeCell ref="W22:W23"/>
    <mergeCell ref="V18:V19"/>
    <mergeCell ref="W18:W19"/>
    <mergeCell ref="V12:V13"/>
    <mergeCell ref="W12:W13"/>
    <mergeCell ref="V14:V15"/>
    <mergeCell ref="W14:W15"/>
    <mergeCell ref="V10:V11"/>
    <mergeCell ref="W10:W11"/>
    <mergeCell ref="V6:V7"/>
    <mergeCell ref="W6:W7"/>
    <mergeCell ref="V16:V17"/>
    <mergeCell ref="W16:W17"/>
    <mergeCell ref="V8:V9"/>
    <mergeCell ref="W8:W9"/>
    <mergeCell ref="R6:R7"/>
    <mergeCell ref="S6:S7"/>
    <mergeCell ref="T6:T7"/>
    <mergeCell ref="U6:U7"/>
    <mergeCell ref="T8:T9"/>
    <mergeCell ref="U8:U9"/>
    <mergeCell ref="B6:B7"/>
    <mergeCell ref="C6:C7"/>
    <mergeCell ref="D6:D7"/>
    <mergeCell ref="E6:E7"/>
    <mergeCell ref="F6:F7"/>
    <mergeCell ref="Q6:Q7"/>
    <mergeCell ref="B2:U2"/>
    <mergeCell ref="B3:U3"/>
    <mergeCell ref="B4:U4"/>
    <mergeCell ref="F5:H5"/>
    <mergeCell ref="J5:M5"/>
    <mergeCell ref="O5:Q5"/>
    <mergeCell ref="T10:T11"/>
    <mergeCell ref="U10:U11"/>
    <mergeCell ref="R10:R11"/>
    <mergeCell ref="S10:S11"/>
    <mergeCell ref="B8:B9"/>
    <mergeCell ref="C8:C9"/>
    <mergeCell ref="D8:D9"/>
    <mergeCell ref="E8:E9"/>
    <mergeCell ref="R8:R9"/>
    <mergeCell ref="S8:S9"/>
    <mergeCell ref="F8:F9"/>
    <mergeCell ref="G9:G10"/>
    <mergeCell ref="P9:P10"/>
    <mergeCell ref="Q8:Q9"/>
    <mergeCell ref="B10:B11"/>
    <mergeCell ref="C10:C11"/>
    <mergeCell ref="D10:D11"/>
    <mergeCell ref="E10:E11"/>
    <mergeCell ref="F10:F11"/>
    <mergeCell ref="Q10:Q11"/>
    <mergeCell ref="T12:T13"/>
    <mergeCell ref="U12:U13"/>
    <mergeCell ref="G13:G14"/>
    <mergeCell ref="P13:P14"/>
    <mergeCell ref="T14:T15"/>
    <mergeCell ref="U14:U15"/>
    <mergeCell ref="Q12:Q13"/>
    <mergeCell ref="R12:R13"/>
    <mergeCell ref="S12:S13"/>
    <mergeCell ref="B14:B15"/>
    <mergeCell ref="C14:C15"/>
    <mergeCell ref="D14:D15"/>
    <mergeCell ref="E14:E15"/>
    <mergeCell ref="B12:B13"/>
    <mergeCell ref="C12:C13"/>
    <mergeCell ref="D12:D13"/>
    <mergeCell ref="E12:E13"/>
    <mergeCell ref="F14:F15"/>
    <mergeCell ref="Q14:Q15"/>
    <mergeCell ref="R14:R15"/>
    <mergeCell ref="S14:S15"/>
    <mergeCell ref="H13:I14"/>
    <mergeCell ref="F12:F13"/>
    <mergeCell ref="Q16:Q17"/>
    <mergeCell ref="R16:R17"/>
    <mergeCell ref="S16:S17"/>
    <mergeCell ref="B16:B17"/>
    <mergeCell ref="C16:C17"/>
    <mergeCell ref="D16:D17"/>
    <mergeCell ref="E16:E17"/>
    <mergeCell ref="T16:T17"/>
    <mergeCell ref="U16:U17"/>
    <mergeCell ref="B18:B19"/>
    <mergeCell ref="C18:C19"/>
    <mergeCell ref="D18:D19"/>
    <mergeCell ref="E18:E19"/>
    <mergeCell ref="F18:F19"/>
    <mergeCell ref="Q18:Q19"/>
    <mergeCell ref="R18:R19"/>
    <mergeCell ref="F16:F17"/>
    <mergeCell ref="F20:F21"/>
    <mergeCell ref="Q20:Q21"/>
    <mergeCell ref="R20:R21"/>
    <mergeCell ref="S20:S21"/>
    <mergeCell ref="B20:B21"/>
    <mergeCell ref="C20:C21"/>
    <mergeCell ref="D20:D21"/>
    <mergeCell ref="E20:E21"/>
    <mergeCell ref="T20:T21"/>
    <mergeCell ref="U20:U21"/>
    <mergeCell ref="G19:G20"/>
    <mergeCell ref="P19:P20"/>
    <mergeCell ref="T18:T19"/>
    <mergeCell ref="U18:U19"/>
    <mergeCell ref="S18:S19"/>
    <mergeCell ref="B24:B25"/>
    <mergeCell ref="C24:C25"/>
    <mergeCell ref="D24:D25"/>
    <mergeCell ref="E24:E25"/>
    <mergeCell ref="B22:B23"/>
    <mergeCell ref="C22:C23"/>
    <mergeCell ref="D22:D23"/>
    <mergeCell ref="E22:E23"/>
    <mergeCell ref="U26:U27"/>
    <mergeCell ref="F24:F25"/>
    <mergeCell ref="Q24:Q25"/>
    <mergeCell ref="R24:R25"/>
    <mergeCell ref="S24:S25"/>
    <mergeCell ref="T24:T25"/>
    <mergeCell ref="U24:U25"/>
    <mergeCell ref="G23:G24"/>
    <mergeCell ref="P23:P24"/>
    <mergeCell ref="R22:R23"/>
    <mergeCell ref="U22:U23"/>
    <mergeCell ref="B26:B27"/>
    <mergeCell ref="C26:C27"/>
    <mergeCell ref="D26:D27"/>
    <mergeCell ref="E26:E27"/>
    <mergeCell ref="F26:F27"/>
    <mergeCell ref="Q26:Q27"/>
    <mergeCell ref="R26:R27"/>
    <mergeCell ref="S26:S27"/>
    <mergeCell ref="T26:T27"/>
    <mergeCell ref="E28:E29"/>
    <mergeCell ref="F28:F29"/>
    <mergeCell ref="Q28:Q29"/>
    <mergeCell ref="T22:T23"/>
    <mergeCell ref="S22:S23"/>
    <mergeCell ref="F22:F23"/>
    <mergeCell ref="Q22:Q23"/>
    <mergeCell ref="R28:R29"/>
    <mergeCell ref="S28:S29"/>
    <mergeCell ref="T28:T29"/>
    <mergeCell ref="U28:U29"/>
    <mergeCell ref="B30:B31"/>
    <mergeCell ref="C30:C31"/>
    <mergeCell ref="D30:D31"/>
    <mergeCell ref="E30:E31"/>
    <mergeCell ref="F30:F31"/>
    <mergeCell ref="Q30:Q31"/>
    <mergeCell ref="B28:B29"/>
    <mergeCell ref="C28:C29"/>
    <mergeCell ref="D28:D29"/>
    <mergeCell ref="T32:T33"/>
    <mergeCell ref="U32:U33"/>
    <mergeCell ref="G31:G32"/>
    <mergeCell ref="P31:P32"/>
    <mergeCell ref="T30:T31"/>
    <mergeCell ref="U30:U31"/>
    <mergeCell ref="R30:R31"/>
    <mergeCell ref="S30:S31"/>
    <mergeCell ref="Q32:Q33"/>
    <mergeCell ref="R32:R33"/>
    <mergeCell ref="B32:B33"/>
    <mergeCell ref="C32:C33"/>
    <mergeCell ref="D32:D33"/>
    <mergeCell ref="E32:E33"/>
    <mergeCell ref="S32:S33"/>
    <mergeCell ref="F32:F33"/>
    <mergeCell ref="B36:B37"/>
    <mergeCell ref="C36:C37"/>
    <mergeCell ref="D36:D37"/>
    <mergeCell ref="E36:E37"/>
    <mergeCell ref="R36:R37"/>
    <mergeCell ref="S36:S37"/>
    <mergeCell ref="G35:G36"/>
    <mergeCell ref="C34:C35"/>
    <mergeCell ref="D34:D35"/>
    <mergeCell ref="E34:E35"/>
    <mergeCell ref="T38:T39"/>
    <mergeCell ref="U38:U39"/>
    <mergeCell ref="T34:T35"/>
    <mergeCell ref="U34:U35"/>
    <mergeCell ref="B34:B35"/>
    <mergeCell ref="T36:T37"/>
    <mergeCell ref="U36:U37"/>
    <mergeCell ref="P35:P36"/>
    <mergeCell ref="F34:F35"/>
    <mergeCell ref="S34:S35"/>
    <mergeCell ref="S38:S39"/>
    <mergeCell ref="R34:R35"/>
    <mergeCell ref="F38:F39"/>
    <mergeCell ref="Q38:Q39"/>
    <mergeCell ref="P39:P40"/>
    <mergeCell ref="F40:F41"/>
    <mergeCell ref="G41:G42"/>
    <mergeCell ref="F36:F37"/>
    <mergeCell ref="Q36:Q37"/>
    <mergeCell ref="Q34:Q35"/>
    <mergeCell ref="R42:R43"/>
    <mergeCell ref="S42:S43"/>
    <mergeCell ref="Q40:Q41"/>
    <mergeCell ref="R40:R41"/>
    <mergeCell ref="S40:S41"/>
    <mergeCell ref="B38:B39"/>
    <mergeCell ref="C38:C39"/>
    <mergeCell ref="D38:D39"/>
    <mergeCell ref="E38:E39"/>
    <mergeCell ref="R38:R39"/>
    <mergeCell ref="R44:R45"/>
    <mergeCell ref="S44:S45"/>
    <mergeCell ref="T40:T41"/>
    <mergeCell ref="U40:U41"/>
    <mergeCell ref="B42:B43"/>
    <mergeCell ref="C42:C43"/>
    <mergeCell ref="D42:D43"/>
    <mergeCell ref="E42:E43"/>
    <mergeCell ref="F42:F43"/>
    <mergeCell ref="Q42:Q43"/>
    <mergeCell ref="B44:B45"/>
    <mergeCell ref="C44:C45"/>
    <mergeCell ref="D44:D45"/>
    <mergeCell ref="E44:E45"/>
    <mergeCell ref="F44:F45"/>
    <mergeCell ref="Q44:Q45"/>
    <mergeCell ref="U44:U45"/>
    <mergeCell ref="T46:T47"/>
    <mergeCell ref="U46:U47"/>
    <mergeCell ref="S46:S47"/>
    <mergeCell ref="T42:T43"/>
    <mergeCell ref="U42:U43"/>
    <mergeCell ref="Q48:Q49"/>
    <mergeCell ref="R48:R49"/>
    <mergeCell ref="Q46:Q47"/>
    <mergeCell ref="D46:D47"/>
    <mergeCell ref="B1:U1"/>
    <mergeCell ref="T48:T49"/>
    <mergeCell ref="U48:U49"/>
    <mergeCell ref="G45:G46"/>
    <mergeCell ref="P43:P44"/>
    <mergeCell ref="T44:T45"/>
    <mergeCell ref="B52:P52"/>
    <mergeCell ref="C48:C49"/>
    <mergeCell ref="D48:D49"/>
    <mergeCell ref="E48:E49"/>
    <mergeCell ref="E46:E47"/>
    <mergeCell ref="F46:F47"/>
    <mergeCell ref="B40:B41"/>
    <mergeCell ref="C40:C41"/>
    <mergeCell ref="D40:D41"/>
    <mergeCell ref="E40:E41"/>
    <mergeCell ref="Q51:R51"/>
    <mergeCell ref="Q54:R54"/>
    <mergeCell ref="R46:R47"/>
    <mergeCell ref="B50:S50"/>
    <mergeCell ref="B46:B47"/>
    <mergeCell ref="C46:C47"/>
  </mergeCells>
  <conditionalFormatting sqref="B6:B49 R48:R49">
    <cfRule type="expression" priority="1" dxfId="33" stopIfTrue="1">
      <formula>ISERROR($B6)</formula>
    </cfRule>
  </conditionalFormatting>
  <conditionalFormatting sqref="D6:D49">
    <cfRule type="expression" priority="2" dxfId="33" stopIfTrue="1">
      <formula>ISERROR($D6)</formula>
    </cfRule>
  </conditionalFormatting>
  <conditionalFormatting sqref="T6:T49">
    <cfRule type="expression" priority="3" dxfId="33" stopIfTrue="1">
      <formula>ISERROR($T6)</formula>
    </cfRule>
  </conditionalFormatting>
  <conditionalFormatting sqref="V6:V49">
    <cfRule type="expression" priority="4" dxfId="33" stopIfTrue="1">
      <formula>ISERROR($V6)</formula>
    </cfRule>
  </conditionalFormatting>
  <conditionalFormatting sqref="R6:R47">
    <cfRule type="expression" priority="5" dxfId="33" stopIfTrue="1">
      <formula>ISERROR($R6)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8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zoomScalePageLayoutView="0" workbookViewId="0" topLeftCell="A37">
      <selection activeCell="H62" sqref="H62"/>
    </sheetView>
  </sheetViews>
  <sheetFormatPr defaultColWidth="9.00390625" defaultRowHeight="13.5"/>
  <cols>
    <col min="2" max="2" width="6.125" style="137" customWidth="1"/>
    <col min="3" max="3" width="22.375" style="137" customWidth="1"/>
    <col min="4" max="4" width="1.625" style="137" customWidth="1"/>
    <col min="5" max="5" width="7.625" style="138" customWidth="1"/>
    <col min="6" max="6" width="1.625" style="137" customWidth="1"/>
    <col min="7" max="7" width="6.125" style="3" customWidth="1"/>
    <col min="8" max="8" width="22.375" style="3" customWidth="1"/>
    <col min="9" max="9" width="1.625" style="5" customWidth="1"/>
    <col min="10" max="10" width="7.625" style="3" customWidth="1"/>
    <col min="11" max="11" width="1.625" style="5" customWidth="1"/>
  </cols>
  <sheetData>
    <row r="1" spans="2:11" ht="17.25">
      <c r="B1" s="127"/>
      <c r="C1" s="127"/>
      <c r="D1" s="128"/>
      <c r="E1" s="128"/>
      <c r="F1" s="128"/>
      <c r="G1" s="2"/>
      <c r="H1" s="2"/>
      <c r="I1" s="1"/>
      <c r="J1" s="2"/>
      <c r="K1" s="1"/>
    </row>
    <row r="2" spans="2:11" ht="17.25">
      <c r="B2" s="127" t="s">
        <v>42</v>
      </c>
      <c r="C2" s="127"/>
      <c r="D2" s="128"/>
      <c r="E2" s="128"/>
      <c r="F2" s="128"/>
      <c r="I2" s="1"/>
      <c r="K2" s="1"/>
    </row>
    <row r="3" spans="2:11" ht="17.25">
      <c r="B3" s="129"/>
      <c r="C3" s="129"/>
      <c r="D3" s="128"/>
      <c r="E3" s="128"/>
      <c r="F3" s="128"/>
      <c r="I3" s="1"/>
      <c r="K3" s="1"/>
    </row>
    <row r="4" spans="1:6" ht="21">
      <c r="A4" t="s">
        <v>23</v>
      </c>
      <c r="B4" s="130" t="s">
        <v>0</v>
      </c>
      <c r="C4" s="130" t="s">
        <v>1</v>
      </c>
      <c r="D4" s="139"/>
      <c r="E4" s="140" t="s">
        <v>2</v>
      </c>
      <c r="F4" s="141"/>
    </row>
    <row r="5" spans="1:6" ht="13.5">
      <c r="A5">
        <v>1</v>
      </c>
      <c r="B5" s="131" t="s">
        <v>3</v>
      </c>
      <c r="C5" s="132" t="s">
        <v>91</v>
      </c>
      <c r="D5" s="139" t="s">
        <v>107</v>
      </c>
      <c r="E5" s="140" t="s">
        <v>108</v>
      </c>
      <c r="F5" s="141" t="s">
        <v>106</v>
      </c>
    </row>
    <row r="6" spans="1:6" ht="13.5">
      <c r="A6">
        <v>2</v>
      </c>
      <c r="B6" s="133" t="s">
        <v>5</v>
      </c>
      <c r="C6" s="148" t="s">
        <v>92</v>
      </c>
      <c r="D6" s="142" t="s">
        <v>109</v>
      </c>
      <c r="E6" s="143" t="s">
        <v>110</v>
      </c>
      <c r="F6" s="144" t="s">
        <v>111</v>
      </c>
    </row>
    <row r="7" spans="1:6" ht="13.5">
      <c r="A7">
        <v>3</v>
      </c>
      <c r="B7" s="133" t="s">
        <v>5</v>
      </c>
      <c r="C7" s="148" t="s">
        <v>76</v>
      </c>
      <c r="D7" s="142" t="s">
        <v>109</v>
      </c>
      <c r="E7" s="143" t="s">
        <v>112</v>
      </c>
      <c r="F7" s="144" t="s">
        <v>111</v>
      </c>
    </row>
    <row r="8" spans="1:6" ht="13.5">
      <c r="A8">
        <v>4</v>
      </c>
      <c r="B8" s="133" t="s">
        <v>5</v>
      </c>
      <c r="C8" s="148" t="s">
        <v>134</v>
      </c>
      <c r="D8" s="142" t="s">
        <v>109</v>
      </c>
      <c r="E8" s="143" t="s">
        <v>113</v>
      </c>
      <c r="F8" s="144" t="s">
        <v>111</v>
      </c>
    </row>
    <row r="9" spans="1:7" ht="13.5">
      <c r="A9">
        <v>5</v>
      </c>
      <c r="B9" s="133" t="s">
        <v>5</v>
      </c>
      <c r="C9" s="148"/>
      <c r="D9" s="142" t="s">
        <v>109</v>
      </c>
      <c r="E9" s="143" t="s">
        <v>114</v>
      </c>
      <c r="F9" s="144" t="s">
        <v>111</v>
      </c>
      <c r="G9" s="3" t="s">
        <v>96</v>
      </c>
    </row>
    <row r="10" spans="1:6" ht="13.5">
      <c r="A10">
        <v>6</v>
      </c>
      <c r="B10" s="133" t="s">
        <v>5</v>
      </c>
      <c r="C10" s="148" t="s">
        <v>93</v>
      </c>
      <c r="D10" s="142" t="s">
        <v>109</v>
      </c>
      <c r="E10" s="143" t="s">
        <v>115</v>
      </c>
      <c r="F10" s="144" t="s">
        <v>111</v>
      </c>
    </row>
    <row r="11" spans="1:6" ht="13.5">
      <c r="A11">
        <v>7</v>
      </c>
      <c r="B11" s="133" t="s">
        <v>5</v>
      </c>
      <c r="C11" s="148" t="s">
        <v>135</v>
      </c>
      <c r="D11" s="142" t="s">
        <v>109</v>
      </c>
      <c r="E11" s="143" t="s">
        <v>116</v>
      </c>
      <c r="F11" s="144" t="s">
        <v>111</v>
      </c>
    </row>
    <row r="12" spans="1:6" ht="13.5">
      <c r="A12">
        <v>8</v>
      </c>
      <c r="B12" s="134" t="s">
        <v>7</v>
      </c>
      <c r="C12" s="149" t="s">
        <v>73</v>
      </c>
      <c r="D12" s="145" t="s">
        <v>109</v>
      </c>
      <c r="E12" s="146" t="s">
        <v>117</v>
      </c>
      <c r="F12" s="147" t="s">
        <v>111</v>
      </c>
    </row>
    <row r="13" spans="1:6" ht="13.5">
      <c r="A13">
        <v>9</v>
      </c>
      <c r="B13" s="134" t="s">
        <v>7</v>
      </c>
      <c r="C13" s="149" t="s">
        <v>77</v>
      </c>
      <c r="D13" s="145" t="s">
        <v>109</v>
      </c>
      <c r="E13" s="146" t="s">
        <v>118</v>
      </c>
      <c r="F13" s="147" t="s">
        <v>111</v>
      </c>
    </row>
    <row r="14" spans="1:6" ht="13.5">
      <c r="A14">
        <v>10</v>
      </c>
      <c r="B14" s="134" t="s">
        <v>7</v>
      </c>
      <c r="C14" s="149" t="s">
        <v>78</v>
      </c>
      <c r="D14" s="145" t="s">
        <v>109</v>
      </c>
      <c r="E14" s="146" t="s">
        <v>119</v>
      </c>
      <c r="F14" s="147" t="s">
        <v>111</v>
      </c>
    </row>
    <row r="15" spans="1:6" ht="13.5">
      <c r="A15">
        <v>11</v>
      </c>
      <c r="B15" s="134" t="s">
        <v>7</v>
      </c>
      <c r="C15" s="149" t="s">
        <v>98</v>
      </c>
      <c r="D15" s="145" t="s">
        <v>109</v>
      </c>
      <c r="E15" s="146" t="s">
        <v>120</v>
      </c>
      <c r="F15" s="147" t="s">
        <v>111</v>
      </c>
    </row>
    <row r="16" spans="1:8" ht="13.5">
      <c r="A16">
        <v>12</v>
      </c>
      <c r="B16" s="134" t="s">
        <v>7</v>
      </c>
      <c r="C16" s="149" t="s">
        <v>95</v>
      </c>
      <c r="D16" s="145" t="s">
        <v>109</v>
      </c>
      <c r="E16" s="146" t="s">
        <v>121</v>
      </c>
      <c r="F16" s="147" t="s">
        <v>111</v>
      </c>
      <c r="H16" s="3" t="s">
        <v>105</v>
      </c>
    </row>
    <row r="17" spans="1:6" ht="13.5">
      <c r="A17">
        <v>13</v>
      </c>
      <c r="B17" s="134" t="s">
        <v>7</v>
      </c>
      <c r="C17" s="149" t="s">
        <v>79</v>
      </c>
      <c r="D17" s="145" t="s">
        <v>109</v>
      </c>
      <c r="E17" s="146" t="s">
        <v>131</v>
      </c>
      <c r="F17" s="147" t="s">
        <v>111</v>
      </c>
    </row>
    <row r="18" spans="1:6" ht="13.5">
      <c r="A18">
        <v>14</v>
      </c>
      <c r="B18" s="134" t="s">
        <v>7</v>
      </c>
      <c r="C18" s="149" t="s">
        <v>100</v>
      </c>
      <c r="D18" s="145" t="s">
        <v>109</v>
      </c>
      <c r="E18" s="146" t="s">
        <v>132</v>
      </c>
      <c r="F18" s="147" t="s">
        <v>111</v>
      </c>
    </row>
    <row r="19" spans="1:6" ht="13.5">
      <c r="A19">
        <v>15</v>
      </c>
      <c r="B19" s="134" t="s">
        <v>7</v>
      </c>
      <c r="C19" s="149" t="s">
        <v>80</v>
      </c>
      <c r="D19" s="145" t="s">
        <v>109</v>
      </c>
      <c r="E19" s="146" t="s">
        <v>133</v>
      </c>
      <c r="F19" s="147" t="s">
        <v>111</v>
      </c>
    </row>
    <row r="20" spans="1:6" ht="13.5">
      <c r="A20">
        <v>16</v>
      </c>
      <c r="B20" s="135" t="s">
        <v>12</v>
      </c>
      <c r="C20" s="150" t="s">
        <v>81</v>
      </c>
      <c r="D20" s="151" t="s">
        <v>109</v>
      </c>
      <c r="E20" s="152" t="s">
        <v>122</v>
      </c>
      <c r="F20" s="153" t="s">
        <v>111</v>
      </c>
    </row>
    <row r="21" spans="1:6" ht="13.5">
      <c r="A21">
        <v>17</v>
      </c>
      <c r="B21" s="135" t="s">
        <v>12</v>
      </c>
      <c r="C21" s="150" t="s">
        <v>136</v>
      </c>
      <c r="D21" s="151" t="s">
        <v>109</v>
      </c>
      <c r="E21" s="152" t="s">
        <v>137</v>
      </c>
      <c r="F21" s="153" t="s">
        <v>111</v>
      </c>
    </row>
    <row r="22" spans="1:7" ht="13.5">
      <c r="A22">
        <v>18</v>
      </c>
      <c r="B22" s="135" t="s">
        <v>12</v>
      </c>
      <c r="C22" s="150"/>
      <c r="D22" s="151" t="s">
        <v>109</v>
      </c>
      <c r="E22" s="152" t="s">
        <v>138</v>
      </c>
      <c r="F22" s="153" t="s">
        <v>111</v>
      </c>
      <c r="G22" s="3" t="s">
        <v>97</v>
      </c>
    </row>
    <row r="23" spans="1:6" ht="13.5">
      <c r="A23">
        <v>19</v>
      </c>
      <c r="B23" s="135" t="s">
        <v>12</v>
      </c>
      <c r="C23" s="150" t="s">
        <v>139</v>
      </c>
      <c r="D23" s="151" t="s">
        <v>109</v>
      </c>
      <c r="E23" s="152" t="s">
        <v>140</v>
      </c>
      <c r="F23" s="153" t="s">
        <v>111</v>
      </c>
    </row>
    <row r="24" spans="1:6" ht="13.5">
      <c r="A24">
        <v>20</v>
      </c>
      <c r="B24" s="135" t="s">
        <v>12</v>
      </c>
      <c r="C24" s="150" t="s">
        <v>141</v>
      </c>
      <c r="D24" s="151" t="s">
        <v>109</v>
      </c>
      <c r="E24" s="152" t="s">
        <v>142</v>
      </c>
      <c r="F24" s="153" t="s">
        <v>111</v>
      </c>
    </row>
    <row r="25" spans="1:6" ht="13.5">
      <c r="A25">
        <v>21</v>
      </c>
      <c r="B25" s="136" t="s">
        <v>14</v>
      </c>
      <c r="C25" s="154" t="s">
        <v>82</v>
      </c>
      <c r="D25" s="155" t="s">
        <v>109</v>
      </c>
      <c r="E25" s="156" t="s">
        <v>123</v>
      </c>
      <c r="F25" s="157" t="s">
        <v>111</v>
      </c>
    </row>
    <row r="26" spans="1:6" ht="13.5">
      <c r="A26">
        <v>22</v>
      </c>
      <c r="B26" s="136" t="s">
        <v>14</v>
      </c>
      <c r="C26" s="154" t="s">
        <v>143</v>
      </c>
      <c r="D26" s="155" t="s">
        <v>109</v>
      </c>
      <c r="E26" s="156" t="s">
        <v>144</v>
      </c>
      <c r="F26" s="157" t="s">
        <v>111</v>
      </c>
    </row>
    <row r="27" spans="1:6" ht="13.5">
      <c r="A27">
        <v>23</v>
      </c>
      <c r="B27" s="136" t="s">
        <v>14</v>
      </c>
      <c r="C27" s="154" t="s">
        <v>145</v>
      </c>
      <c r="D27" s="155" t="s">
        <v>109</v>
      </c>
      <c r="E27" s="156" t="s">
        <v>146</v>
      </c>
      <c r="F27" s="157" t="s">
        <v>111</v>
      </c>
    </row>
    <row r="28" spans="1:6" ht="13.5">
      <c r="A28">
        <v>24</v>
      </c>
      <c r="B28" s="136" t="s">
        <v>14</v>
      </c>
      <c r="C28" s="154" t="s">
        <v>83</v>
      </c>
      <c r="D28" s="155" t="s">
        <v>109</v>
      </c>
      <c r="E28" s="156" t="s">
        <v>147</v>
      </c>
      <c r="F28" s="157" t="s">
        <v>111</v>
      </c>
    </row>
    <row r="29" spans="1:11" ht="14.25">
      <c r="A29">
        <v>25</v>
      </c>
      <c r="B29" s="162" t="s">
        <v>4</v>
      </c>
      <c r="C29" s="158" t="s">
        <v>102</v>
      </c>
      <c r="D29" s="159" t="s">
        <v>109</v>
      </c>
      <c r="E29" s="160" t="s">
        <v>124</v>
      </c>
      <c r="F29" s="161" t="s">
        <v>111</v>
      </c>
      <c r="G29" s="4"/>
      <c r="H29" s="40"/>
      <c r="I29" s="4"/>
      <c r="J29" s="4"/>
      <c r="K29" s="4"/>
    </row>
    <row r="30" spans="1:10" ht="14.25">
      <c r="A30">
        <v>26</v>
      </c>
      <c r="B30" s="162" t="s">
        <v>4</v>
      </c>
      <c r="C30" s="158" t="s">
        <v>148</v>
      </c>
      <c r="D30" s="159" t="s">
        <v>109</v>
      </c>
      <c r="E30" s="160" t="s">
        <v>149</v>
      </c>
      <c r="F30" s="161" t="s">
        <v>111</v>
      </c>
      <c r="G30" s="4"/>
      <c r="H30" s="4"/>
      <c r="J30" s="4"/>
    </row>
    <row r="31" spans="1:10" ht="14.25">
      <c r="A31">
        <v>27</v>
      </c>
      <c r="B31" s="162" t="s">
        <v>4</v>
      </c>
      <c r="C31" s="158" t="s">
        <v>150</v>
      </c>
      <c r="D31" s="159" t="s">
        <v>109</v>
      </c>
      <c r="E31" s="160" t="s">
        <v>151</v>
      </c>
      <c r="F31" s="161" t="s">
        <v>111</v>
      </c>
      <c r="G31" s="4"/>
      <c r="H31" s="4"/>
      <c r="J31" s="4"/>
    </row>
    <row r="32" spans="1:10" ht="14.25">
      <c r="A32">
        <v>28</v>
      </c>
      <c r="B32" s="162" t="s">
        <v>4</v>
      </c>
      <c r="C32" s="158" t="s">
        <v>101</v>
      </c>
      <c r="D32" s="159" t="s">
        <v>109</v>
      </c>
      <c r="E32" s="160" t="s">
        <v>152</v>
      </c>
      <c r="F32" s="161" t="s">
        <v>111</v>
      </c>
      <c r="G32" s="4"/>
      <c r="H32" s="3" t="s">
        <v>104</v>
      </c>
      <c r="J32" s="4"/>
    </row>
    <row r="33" spans="1:10" ht="14.25">
      <c r="A33">
        <v>29</v>
      </c>
      <c r="B33" s="162" t="s">
        <v>4</v>
      </c>
      <c r="C33" s="158"/>
      <c r="D33" s="159" t="s">
        <v>109</v>
      </c>
      <c r="E33" s="160" t="s">
        <v>153</v>
      </c>
      <c r="F33" s="161" t="s">
        <v>111</v>
      </c>
      <c r="G33" s="4" t="s">
        <v>96</v>
      </c>
      <c r="H33" s="4"/>
      <c r="J33" s="4"/>
    </row>
    <row r="34" spans="1:6" ht="13.5">
      <c r="A34">
        <v>30</v>
      </c>
      <c r="B34" s="162" t="s">
        <v>4</v>
      </c>
      <c r="C34" s="158" t="s">
        <v>154</v>
      </c>
      <c r="D34" s="159" t="s">
        <v>109</v>
      </c>
      <c r="E34" s="160" t="s">
        <v>155</v>
      </c>
      <c r="F34" s="161" t="s">
        <v>111</v>
      </c>
    </row>
    <row r="35" spans="1:6" ht="13.5">
      <c r="A35">
        <v>31</v>
      </c>
      <c r="B35" s="163" t="s">
        <v>6</v>
      </c>
      <c r="C35" s="164" t="s">
        <v>74</v>
      </c>
      <c r="D35" s="165" t="s">
        <v>126</v>
      </c>
      <c r="E35" s="166" t="s">
        <v>127</v>
      </c>
      <c r="F35" s="167" t="s">
        <v>125</v>
      </c>
    </row>
    <row r="36" spans="1:6" ht="13.5">
      <c r="A36">
        <v>32</v>
      </c>
      <c r="B36" s="163" t="s">
        <v>6</v>
      </c>
      <c r="C36" s="164" t="s">
        <v>75</v>
      </c>
      <c r="D36" s="165" t="s">
        <v>109</v>
      </c>
      <c r="E36" s="166" t="s">
        <v>8</v>
      </c>
      <c r="F36" s="167" t="s">
        <v>111</v>
      </c>
    </row>
    <row r="37" spans="1:8" ht="13.5">
      <c r="A37">
        <v>33</v>
      </c>
      <c r="B37" s="163" t="s">
        <v>6</v>
      </c>
      <c r="C37" s="164" t="s">
        <v>84</v>
      </c>
      <c r="D37" s="165" t="s">
        <v>109</v>
      </c>
      <c r="E37" s="166" t="s">
        <v>156</v>
      </c>
      <c r="F37" s="167" t="s">
        <v>111</v>
      </c>
      <c r="H37" s="3" t="s">
        <v>105</v>
      </c>
    </row>
    <row r="38" spans="1:6" ht="13.5">
      <c r="A38">
        <v>34</v>
      </c>
      <c r="B38" s="163" t="s">
        <v>6</v>
      </c>
      <c r="C38" s="164" t="s">
        <v>85</v>
      </c>
      <c r="D38" s="165" t="s">
        <v>109</v>
      </c>
      <c r="E38" s="166" t="s">
        <v>157</v>
      </c>
      <c r="F38" s="167" t="s">
        <v>111</v>
      </c>
    </row>
    <row r="39" spans="1:7" ht="13.5">
      <c r="A39">
        <v>35</v>
      </c>
      <c r="B39" s="163" t="s">
        <v>6</v>
      </c>
      <c r="C39" s="164"/>
      <c r="D39" s="165" t="s">
        <v>109</v>
      </c>
      <c r="E39" s="166" t="s">
        <v>158</v>
      </c>
      <c r="F39" s="167" t="s">
        <v>111</v>
      </c>
      <c r="G39" s="3" t="s">
        <v>97</v>
      </c>
    </row>
    <row r="40" spans="1:6" ht="13.5">
      <c r="A40">
        <v>36</v>
      </c>
      <c r="B40" s="172" t="s">
        <v>11</v>
      </c>
      <c r="C40" s="171" t="s">
        <v>86</v>
      </c>
      <c r="D40" s="168" t="s">
        <v>126</v>
      </c>
      <c r="E40" s="169" t="s">
        <v>128</v>
      </c>
      <c r="F40" s="170" t="s">
        <v>125</v>
      </c>
    </row>
    <row r="41" spans="1:6" ht="13.5">
      <c r="A41">
        <v>37</v>
      </c>
      <c r="B41" s="172" t="s">
        <v>11</v>
      </c>
      <c r="C41" s="171" t="s">
        <v>159</v>
      </c>
      <c r="D41" s="168" t="s">
        <v>109</v>
      </c>
      <c r="E41" s="169" t="s">
        <v>160</v>
      </c>
      <c r="F41" s="170" t="s">
        <v>111</v>
      </c>
    </row>
    <row r="42" spans="1:6" ht="13.5">
      <c r="A42">
        <v>38</v>
      </c>
      <c r="B42" s="172" t="s">
        <v>11</v>
      </c>
      <c r="C42" s="171" t="s">
        <v>94</v>
      </c>
      <c r="D42" s="168" t="s">
        <v>109</v>
      </c>
      <c r="E42" s="169" t="s">
        <v>161</v>
      </c>
      <c r="F42" s="170" t="s">
        <v>111</v>
      </c>
    </row>
    <row r="43" spans="1:6" ht="13.5">
      <c r="A43">
        <v>39</v>
      </c>
      <c r="B43" s="172" t="s">
        <v>11</v>
      </c>
      <c r="C43" s="171" t="s">
        <v>162</v>
      </c>
      <c r="D43" s="168" t="s">
        <v>109</v>
      </c>
      <c r="E43" s="169" t="s">
        <v>163</v>
      </c>
      <c r="F43" s="170" t="s">
        <v>111</v>
      </c>
    </row>
    <row r="44" spans="1:6" ht="13.5">
      <c r="A44">
        <v>40</v>
      </c>
      <c r="B44" s="173" t="s">
        <v>13</v>
      </c>
      <c r="C44" s="174" t="s">
        <v>87</v>
      </c>
      <c r="D44" s="175" t="s">
        <v>126</v>
      </c>
      <c r="E44" s="176" t="s">
        <v>129</v>
      </c>
      <c r="F44" s="177" t="s">
        <v>125</v>
      </c>
    </row>
    <row r="45" spans="1:6" ht="13.5">
      <c r="A45">
        <v>41</v>
      </c>
      <c r="B45" s="173" t="s">
        <v>13</v>
      </c>
      <c r="C45" s="174" t="s">
        <v>88</v>
      </c>
      <c r="D45" s="175" t="s">
        <v>109</v>
      </c>
      <c r="E45" s="176" t="s">
        <v>164</v>
      </c>
      <c r="F45" s="177" t="s">
        <v>111</v>
      </c>
    </row>
    <row r="46" spans="1:8" ht="13.5">
      <c r="A46">
        <v>42</v>
      </c>
      <c r="B46" s="173" t="s">
        <v>13</v>
      </c>
      <c r="C46" s="174" t="s">
        <v>165</v>
      </c>
      <c r="D46" s="175" t="s">
        <v>109</v>
      </c>
      <c r="E46" s="176" t="s">
        <v>166</v>
      </c>
      <c r="F46" s="177" t="s">
        <v>111</v>
      </c>
      <c r="H46" s="3" t="s">
        <v>103</v>
      </c>
    </row>
    <row r="47" spans="1:6" ht="13.5">
      <c r="A47">
        <v>43</v>
      </c>
      <c r="B47" s="173" t="s">
        <v>13</v>
      </c>
      <c r="C47" s="174" t="s">
        <v>167</v>
      </c>
      <c r="D47" s="175" t="s">
        <v>109</v>
      </c>
      <c r="E47" s="176" t="s">
        <v>168</v>
      </c>
      <c r="F47" s="177" t="s">
        <v>111</v>
      </c>
    </row>
    <row r="48" spans="1:7" ht="13.5">
      <c r="A48">
        <v>44</v>
      </c>
      <c r="B48" s="173" t="s">
        <v>13</v>
      </c>
      <c r="C48" s="174"/>
      <c r="D48" s="175" t="s">
        <v>109</v>
      </c>
      <c r="E48" s="176" t="s">
        <v>169</v>
      </c>
      <c r="F48" s="177" t="s">
        <v>111</v>
      </c>
      <c r="G48" s="3" t="s">
        <v>97</v>
      </c>
    </row>
    <row r="49" spans="1:6" ht="13.5">
      <c r="A49">
        <v>45</v>
      </c>
      <c r="B49" s="173" t="s">
        <v>13</v>
      </c>
      <c r="C49" s="174" t="s">
        <v>170</v>
      </c>
      <c r="D49" s="175" t="s">
        <v>109</v>
      </c>
      <c r="E49" s="176" t="s">
        <v>171</v>
      </c>
      <c r="F49" s="177" t="s">
        <v>111</v>
      </c>
    </row>
    <row r="50" spans="1:6" ht="13.5">
      <c r="A50">
        <v>46</v>
      </c>
      <c r="B50" s="173" t="s">
        <v>13</v>
      </c>
      <c r="C50" s="174" t="s">
        <v>89</v>
      </c>
      <c r="D50" s="175" t="s">
        <v>109</v>
      </c>
      <c r="E50" s="176" t="s">
        <v>172</v>
      </c>
      <c r="F50" s="177" t="s">
        <v>111</v>
      </c>
    </row>
    <row r="51" spans="1:6" ht="13.5">
      <c r="A51">
        <v>47</v>
      </c>
      <c r="B51" s="173" t="s">
        <v>13</v>
      </c>
      <c r="C51" s="174" t="s">
        <v>99</v>
      </c>
      <c r="D51" s="175" t="s">
        <v>109</v>
      </c>
      <c r="E51" s="176" t="s">
        <v>173</v>
      </c>
      <c r="F51" s="177" t="s">
        <v>111</v>
      </c>
    </row>
    <row r="52" spans="1:6" ht="13.5">
      <c r="A52">
        <v>48</v>
      </c>
      <c r="B52" s="178" t="s">
        <v>15</v>
      </c>
      <c r="C52" s="179" t="s">
        <v>90</v>
      </c>
      <c r="D52" s="180" t="s">
        <v>126</v>
      </c>
      <c r="E52" s="181" t="s">
        <v>130</v>
      </c>
      <c r="F52" s="182" t="s">
        <v>125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</dc:creator>
  <cp:keywords/>
  <dc:description/>
  <cp:lastModifiedBy>M.MASUDA</cp:lastModifiedBy>
  <cp:lastPrinted>2013-06-28T02:39:37Z</cp:lastPrinted>
  <dcterms:created xsi:type="dcterms:W3CDTF">2012-06-20T07:40:56Z</dcterms:created>
  <dcterms:modified xsi:type="dcterms:W3CDTF">2013-08-07T01:12:55Z</dcterms:modified>
  <cp:category/>
  <cp:version/>
  <cp:contentType/>
  <cp:contentStatus/>
</cp:coreProperties>
</file>