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70" windowHeight="9030" tabRatio="613" activeTab="0"/>
  </bookViews>
  <sheets>
    <sheet name="大会結果" sheetId="1" r:id="rId1"/>
    <sheet name="Sheet2" sheetId="2" state="hidden" r:id="rId2"/>
    <sheet name="Sheet1" sheetId="3" state="hidden" r:id="rId3"/>
    <sheet name="Sheet3" sheetId="4" r:id="rId4"/>
  </sheets>
  <definedNames>
    <definedName name="_xlnm.Print_Area" localSheetId="1">'Sheet2'!$A$1:$AB$139</definedName>
    <definedName name="_xlnm.Print_Area" localSheetId="3">'Sheet3'!$B$54:$AA$102</definedName>
    <definedName name="_xlnm.Print_Area" localSheetId="0">'大会結果'!$A$1:$AB$141</definedName>
    <definedName name="TEA">'Sheet1'!$B$72:$D$104</definedName>
    <definedName name="team">'Sheet1'!$B$35:$D$67</definedName>
    <definedName name="クラブ">'Sheet1'!$E$35:$G$67</definedName>
  </definedNames>
  <calcPr fullCalcOnLoad="1"/>
</workbook>
</file>

<file path=xl/sharedStrings.xml><?xml version="1.0" encoding="utf-8"?>
<sst xmlns="http://schemas.openxmlformats.org/spreadsheetml/2006/main" count="475" uniqueCount="237">
  <si>
    <t>期　間</t>
  </si>
  <si>
    <t>第2試合：</t>
  </si>
  <si>
    <t>第3試合：</t>
  </si>
  <si>
    <t>第4試合：</t>
  </si>
  <si>
    <t>会　場</t>
  </si>
  <si>
    <t>第1試合： 9:00～</t>
  </si>
  <si>
    <t>第３７回全日本クラブ男子ソフトボール選手権大会</t>
  </si>
  <si>
    <t>平成２８年７月３０日(土)～８月１日(月)</t>
  </si>
  <si>
    <t>富山県富山市　富山県岩瀬スポーツ公園ソフトボール広場</t>
  </si>
  <si>
    <t>問い合わせ先：富山県ソフトボール協会事務局　ＴＥＬ０７６５－５７－１６３７　ＦＡＸ０７６５－５６－８８８８</t>
  </si>
  <si>
    <t>Ａ球場：ソフトボール広場Ａ球場</t>
  </si>
  <si>
    <t>Ｄ球場：ソフトボール広場Ｄ球場</t>
  </si>
  <si>
    <t>Ｃ球場：ソフトボール広場Ｃ球場</t>
  </si>
  <si>
    <t>Ｂ球場：ソフトボール広場Ｂ球場</t>
  </si>
  <si>
    <t>前年度優勝</t>
  </si>
  <si>
    <t>Ｎｅｏ長崎</t>
  </si>
  <si>
    <t>長崎県</t>
  </si>
  <si>
    <t>前年度準優勝</t>
  </si>
  <si>
    <t>有家クラブ</t>
  </si>
  <si>
    <t>東北</t>
  </si>
  <si>
    <t>福島ソフトボールクラブ</t>
  </si>
  <si>
    <t>福島県</t>
  </si>
  <si>
    <t>〃</t>
  </si>
  <si>
    <t>岩手ソフトボールクラブ</t>
  </si>
  <si>
    <t>岩手県</t>
  </si>
  <si>
    <t>山形県</t>
  </si>
  <si>
    <t>関東</t>
  </si>
  <si>
    <t>四街道クラブ</t>
  </si>
  <si>
    <t>千葉県</t>
  </si>
  <si>
    <t>取手インディアンス</t>
  </si>
  <si>
    <t>茨城県</t>
  </si>
  <si>
    <t>東京アスリートクラブ</t>
  </si>
  <si>
    <t>東京都</t>
  </si>
  <si>
    <t>北信越</t>
  </si>
  <si>
    <t>Ｓｌａｐ－ｕｐＦＵＫＵＩ</t>
  </si>
  <si>
    <t>福井県</t>
  </si>
  <si>
    <t>富山県</t>
  </si>
  <si>
    <t>東海</t>
  </si>
  <si>
    <t>硬派クラブ</t>
  </si>
  <si>
    <t>愛知県</t>
  </si>
  <si>
    <t>ネッシーズ</t>
  </si>
  <si>
    <t>三重県</t>
  </si>
  <si>
    <t>岐阜県</t>
  </si>
  <si>
    <t>近畿</t>
  </si>
  <si>
    <t>大阪桃次郎</t>
  </si>
  <si>
    <t>大阪府</t>
  </si>
  <si>
    <t>〃</t>
  </si>
  <si>
    <t>大阪グローバル</t>
  </si>
  <si>
    <t>京都クラブ</t>
  </si>
  <si>
    <t>京都府</t>
  </si>
  <si>
    <t>京都サンファニークラブ</t>
  </si>
  <si>
    <t>中国</t>
  </si>
  <si>
    <t>住吉工業ＳＢＣ</t>
  </si>
  <si>
    <t>山口県</t>
  </si>
  <si>
    <t>平林金属男子ソフトボールクラブ</t>
  </si>
  <si>
    <t>岡山県</t>
  </si>
  <si>
    <t>新見城山クラブ</t>
  </si>
  <si>
    <t>御調ソフトボールクラブ</t>
  </si>
  <si>
    <t>広島県</t>
  </si>
  <si>
    <t>ウエダバッファロー</t>
  </si>
  <si>
    <t>下関長州ソフトボールクラブ</t>
  </si>
  <si>
    <t>四国</t>
  </si>
  <si>
    <t>徳島ＩＳクラブ</t>
  </si>
  <si>
    <t>徳島県</t>
  </si>
  <si>
    <t>〃</t>
  </si>
  <si>
    <t>松神子倶楽部</t>
  </si>
  <si>
    <t>愛媛県</t>
  </si>
  <si>
    <t>九州</t>
  </si>
  <si>
    <t>ダイワアクト</t>
  </si>
  <si>
    <t>佐賀県</t>
  </si>
  <si>
    <t>丸山物産ソフトボールクラブ</t>
  </si>
  <si>
    <t>鹿児島県</t>
  </si>
  <si>
    <t>水流クラブ</t>
  </si>
  <si>
    <t>熊本県</t>
  </si>
  <si>
    <t>地元</t>
  </si>
  <si>
    <t>大森ソフトボールクラブ</t>
  </si>
  <si>
    <t>(推・長崎)</t>
  </si>
  <si>
    <t>北川通信ＳＣ</t>
  </si>
  <si>
    <t>鹿屋中央電機ＳＢＣ</t>
  </si>
  <si>
    <t>岐阜エコデンＳＣ</t>
  </si>
  <si>
    <t>Ｖ.Ｖ.ＮＡＧＡＳＡＫＩブラックス</t>
  </si>
  <si>
    <t>Ｓ．スターズソフトボールクラブ</t>
  </si>
  <si>
    <t>ＹＡＭＡＧＡＴＡ ＣＬＵＢ</t>
  </si>
  <si>
    <t>徳島ＩＳクラブ</t>
  </si>
  <si>
    <t>ＹＡＭＡＧＡＴＡ ＣＬＵＢ</t>
  </si>
  <si>
    <t>新見城山クラブ</t>
  </si>
  <si>
    <t>松神子倶楽部</t>
  </si>
  <si>
    <t>Ｎｅｏ長崎</t>
  </si>
  <si>
    <t>住吉工業ＳＢＣ</t>
  </si>
  <si>
    <t>(山口県)</t>
  </si>
  <si>
    <t>福島ソフトボールクラブ</t>
  </si>
  <si>
    <t>(福島県)</t>
  </si>
  <si>
    <t>京都サンファニークラブ</t>
  </si>
  <si>
    <t>(京都府)</t>
  </si>
  <si>
    <t>Ｓ．スターズソフトボールクラブ</t>
  </si>
  <si>
    <t>(富山県)</t>
  </si>
  <si>
    <t>ネッシーズ</t>
  </si>
  <si>
    <t>(三重県)</t>
  </si>
  <si>
    <t>Ｖ.Ｖ.ＮＡＧＡＳＡＫＩブラックス</t>
  </si>
  <si>
    <t>(長崎県)</t>
  </si>
  <si>
    <t>岐阜エコデンＳＣ</t>
  </si>
  <si>
    <t>(岐阜県)</t>
  </si>
  <si>
    <t>ダイワアクト</t>
  </si>
  <si>
    <t>(佐賀県)</t>
  </si>
  <si>
    <t>硬派クラブ</t>
  </si>
  <si>
    <t>(愛知県)</t>
  </si>
  <si>
    <t>ウエダバッファロー</t>
  </si>
  <si>
    <t>(広島県)</t>
  </si>
  <si>
    <t>東京アスリートクラブ</t>
  </si>
  <si>
    <t>(東京都)</t>
  </si>
  <si>
    <t>大阪グローバル</t>
  </si>
  <si>
    <t>(大阪府)</t>
  </si>
  <si>
    <t>(徳島県)</t>
  </si>
  <si>
    <t>丸山物産ソフトボールクラブ</t>
  </si>
  <si>
    <t>(鹿児島県)</t>
  </si>
  <si>
    <t>(山形県)</t>
  </si>
  <si>
    <t>(岡山県)</t>
  </si>
  <si>
    <t>(愛媛県)</t>
  </si>
  <si>
    <t>大森ソフトボールクラブ</t>
  </si>
  <si>
    <t>北川通信ＳＣ</t>
  </si>
  <si>
    <t>(熊本県)</t>
  </si>
  <si>
    <t>京都クラブ</t>
  </si>
  <si>
    <t>水流クラブ</t>
  </si>
  <si>
    <t>四街道クラブ</t>
  </si>
  <si>
    <t>(千葉県)</t>
  </si>
  <si>
    <t>平林金属男子ソフトボールクラブ</t>
  </si>
  <si>
    <t>鹿屋中央電機ＳＢＣ</t>
  </si>
  <si>
    <t>取手インディアンス</t>
  </si>
  <si>
    <t>(茨城県)</t>
  </si>
  <si>
    <t>Ｓｌａｐ－ｕｐＦＵＫＵＩ</t>
  </si>
  <si>
    <t>(福井県)</t>
  </si>
  <si>
    <t>御調ソフトボールクラブ</t>
  </si>
  <si>
    <t>大阪桃次郎</t>
  </si>
  <si>
    <t>下関長州ソフトボールクラブ</t>
  </si>
  <si>
    <t>岩手ソフトボールクラブ</t>
  </si>
  <si>
    <t>(岩手県)</t>
  </si>
  <si>
    <t>有家クラブ</t>
  </si>
  <si>
    <t xml:space="preserve"> </t>
  </si>
  <si>
    <t xml:space="preserve"> </t>
  </si>
  <si>
    <t>(長崎)</t>
  </si>
  <si>
    <t>(山口)</t>
  </si>
  <si>
    <t>福島ソフト・ク</t>
  </si>
  <si>
    <t>(福島)</t>
  </si>
  <si>
    <t>京都サンフ・ク</t>
  </si>
  <si>
    <t>(京都)</t>
  </si>
  <si>
    <t>Ｓスターズ・ク</t>
  </si>
  <si>
    <t>(富山)</t>
  </si>
  <si>
    <t>(三重)</t>
  </si>
  <si>
    <t>Ｖ.Ｖ.ＮＡＧ</t>
  </si>
  <si>
    <t>岐阜エコデン</t>
  </si>
  <si>
    <t>(岐阜)</t>
  </si>
  <si>
    <t>(佐賀)</t>
  </si>
  <si>
    <t>(愛知)</t>
  </si>
  <si>
    <t>ウエダバッフ</t>
  </si>
  <si>
    <t>(広島)</t>
  </si>
  <si>
    <t>東京アスリ・ク</t>
  </si>
  <si>
    <t>(東京)</t>
  </si>
  <si>
    <t>(大阪)</t>
  </si>
  <si>
    <t>(徳島)</t>
  </si>
  <si>
    <t>丸山物産・ク</t>
  </si>
  <si>
    <t>(鹿児島)</t>
  </si>
  <si>
    <t>ＹＡＭＡ・ク</t>
  </si>
  <si>
    <t>(山形)</t>
  </si>
  <si>
    <t>新見城山・ク</t>
  </si>
  <si>
    <t>(岡山)</t>
  </si>
  <si>
    <t>(愛媛)</t>
  </si>
  <si>
    <t>大森ソフト・ク</t>
  </si>
  <si>
    <t>(熊本)</t>
  </si>
  <si>
    <t>(千葉)</t>
  </si>
  <si>
    <t>平林金属・ク</t>
  </si>
  <si>
    <t>鹿屋中央電機</t>
  </si>
  <si>
    <t>取手インディ</t>
  </si>
  <si>
    <t>(茨城)</t>
  </si>
  <si>
    <t>Ｓｌａｐ－ｕｐ</t>
  </si>
  <si>
    <t>(福井)</t>
  </si>
  <si>
    <t>御調ソフト・ク</t>
  </si>
  <si>
    <t>下関長州・ク</t>
  </si>
  <si>
    <t>岩手ソフト・ク</t>
  </si>
  <si>
    <t>(岩手)</t>
  </si>
  <si>
    <t>チーム名</t>
  </si>
  <si>
    <t>計</t>
  </si>
  <si>
    <t>試合番号</t>
  </si>
  <si>
    <t>推・長崎</t>
  </si>
  <si>
    <t>山口</t>
  </si>
  <si>
    <t>福島</t>
  </si>
  <si>
    <t>京都</t>
  </si>
  <si>
    <t>富山</t>
  </si>
  <si>
    <t>三重</t>
  </si>
  <si>
    <t>長崎</t>
  </si>
  <si>
    <t>岐阜</t>
  </si>
  <si>
    <t>佐賀</t>
  </si>
  <si>
    <t>愛知</t>
  </si>
  <si>
    <t>広島</t>
  </si>
  <si>
    <t>東京</t>
  </si>
  <si>
    <t>大阪</t>
  </si>
  <si>
    <t>徳島</t>
  </si>
  <si>
    <t>鹿児島</t>
  </si>
  <si>
    <t>山形</t>
  </si>
  <si>
    <t>岡山</t>
  </si>
  <si>
    <t>愛媛</t>
  </si>
  <si>
    <t>熊本</t>
  </si>
  <si>
    <t>千葉</t>
  </si>
  <si>
    <t>茨城</t>
  </si>
  <si>
    <t>福井</t>
  </si>
  <si>
    <t>岩手</t>
  </si>
  <si>
    <t>x</t>
  </si>
  <si>
    <t>第３７回全日本クラブ男子ソフトボール選手権大会</t>
  </si>
  <si>
    <t>第１日目結果</t>
  </si>
  <si>
    <t>大阪</t>
  </si>
  <si>
    <t>第２日目結果</t>
  </si>
  <si>
    <t>【第２回戦】</t>
  </si>
  <si>
    <t>【第３回戦】</t>
  </si>
  <si>
    <t xml:space="preserve"> </t>
  </si>
  <si>
    <t>都道府県</t>
  </si>
  <si>
    <t>都道府県</t>
  </si>
  <si>
    <t>都道府県</t>
  </si>
  <si>
    <t>都道府県</t>
  </si>
  <si>
    <t>都道府県</t>
  </si>
  <si>
    <t>都道府県</t>
  </si>
  <si>
    <t>B-1</t>
  </si>
  <si>
    <t>B-2</t>
  </si>
  <si>
    <t>A-1</t>
  </si>
  <si>
    <t>A-2</t>
  </si>
  <si>
    <t>D-1</t>
  </si>
  <si>
    <t>D-2</t>
  </si>
  <si>
    <t>C-1</t>
  </si>
  <si>
    <t>C-2</t>
  </si>
  <si>
    <t>x</t>
  </si>
  <si>
    <t>x</t>
  </si>
  <si>
    <t>第3日目結果</t>
  </si>
  <si>
    <t>準決勝</t>
  </si>
  <si>
    <t>決勝</t>
  </si>
  <si>
    <t>平林金属男子ソフトボールクラブ</t>
  </si>
  <si>
    <t>平林金属男子ソフトボールクラブ</t>
  </si>
  <si>
    <t>５年ぶり２回目</t>
  </si>
  <si>
    <t>x</t>
  </si>
  <si>
    <t>平林金属男子ソフトボールクラブは５年ぶり２回目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</si>
</sst>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x"/>
  </numFmts>
  <fonts count="49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16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6"/>
      <name val="Meiryo UI"/>
      <family val="3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dashDot"/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ck">
        <color rgb="FFFF0000"/>
      </bottom>
    </border>
    <border>
      <left/>
      <right/>
      <top style="thick">
        <color rgb="FFFF0000"/>
      </top>
      <bottom/>
    </border>
    <border>
      <left/>
      <right style="thin">
        <color rgb="FF00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/>
      <bottom style="thick">
        <color rgb="FFFF0000"/>
      </bottom>
    </border>
    <border>
      <left style="thin">
        <color rgb="FF000000"/>
      </left>
      <right/>
      <top style="thick">
        <color rgb="FFFF0000"/>
      </top>
      <bottom/>
    </border>
    <border>
      <left style="thin">
        <color rgb="FF000000"/>
      </left>
      <right/>
      <top/>
      <bottom style="thick">
        <color rgb="FFFF0000"/>
      </bottom>
    </border>
    <border>
      <left/>
      <right style="thin">
        <color rgb="FF000000"/>
      </right>
      <top/>
      <bottom style="thick">
        <color rgb="FFFF0000"/>
      </bottom>
    </border>
    <border>
      <left style="thick">
        <color rgb="FFFF0000"/>
      </left>
      <right/>
      <top style="thick">
        <color rgb="FFFF0000"/>
      </top>
      <bottom/>
    </border>
    <border>
      <left/>
      <right style="dashDot"/>
      <top/>
      <bottom style="thick">
        <color rgb="FFFF0000"/>
      </bottom>
    </border>
    <border>
      <left style="dashDot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48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10" xfId="0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vertical="center" shrinkToFit="1"/>
    </xf>
    <xf numFmtId="0" fontId="15" fillId="0" borderId="10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5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141"/>
  <sheetViews>
    <sheetView tabSelected="1" zoomScalePageLayoutView="0" workbookViewId="0" topLeftCell="A1">
      <selection activeCell="AC79" sqref="AC79"/>
    </sheetView>
  </sheetViews>
  <sheetFormatPr defaultColWidth="9" defaultRowHeight="14.25"/>
  <cols>
    <col min="1" max="1" width="4.19921875" style="13" customWidth="1"/>
    <col min="2" max="3" width="12.59765625" style="13" customWidth="1"/>
    <col min="4" max="4" width="9" style="13" customWidth="1"/>
    <col min="5" max="5" width="3.09765625" style="13" customWidth="1"/>
    <col min="6" max="6" width="4.59765625" style="13" customWidth="1"/>
    <col min="7" max="8" width="0.59375" style="13" customWidth="1"/>
    <col min="9" max="9" width="3.09765625" style="13" customWidth="1"/>
    <col min="10" max="10" width="4.59765625" style="13" customWidth="1"/>
    <col min="11" max="12" width="0.59375" style="13" customWidth="1"/>
    <col min="13" max="13" width="3.09765625" style="13" customWidth="1"/>
    <col min="14" max="14" width="4.59765625" style="13" customWidth="1"/>
    <col min="15" max="16" width="0.59375" style="13" customWidth="1"/>
    <col min="17" max="17" width="3.09765625" style="13" customWidth="1"/>
    <col min="18" max="18" width="4.59765625" style="13" customWidth="1"/>
    <col min="19" max="20" width="0.59375" style="13" customWidth="1"/>
    <col min="21" max="21" width="3.09765625" style="13" customWidth="1"/>
    <col min="22" max="22" width="4.59765625" style="13" customWidth="1"/>
    <col min="23" max="24" width="0.59375" style="13" customWidth="1"/>
    <col min="25" max="25" width="3.09765625" style="13" customWidth="1"/>
    <col min="26" max="26" width="1.8984375" style="13" customWidth="1"/>
    <col min="27" max="28" width="5" style="13" customWidth="1"/>
    <col min="29" max="33" width="2.59765625" style="13" customWidth="1"/>
    <col min="34" max="16384" width="9" style="13" customWidth="1"/>
  </cols>
  <sheetData>
    <row r="1" spans="1:28" ht="24.75" customHeight="1">
      <c r="A1" s="10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ht="6.75" customHeight="1"/>
    <row r="3" spans="2:3" ht="13.5">
      <c r="B3" s="13" t="s">
        <v>0</v>
      </c>
      <c r="C3" s="13" t="s">
        <v>7</v>
      </c>
    </row>
    <row r="4" spans="2:3" ht="13.5">
      <c r="B4" s="13" t="s">
        <v>4</v>
      </c>
      <c r="C4" s="13" t="s">
        <v>8</v>
      </c>
    </row>
    <row r="5" ht="6.75" customHeight="1"/>
    <row r="6" spans="2:18" s="27" customFormat="1" ht="13.5" hidden="1">
      <c r="B6" s="27" t="s">
        <v>10</v>
      </c>
      <c r="E6" s="27" t="s">
        <v>13</v>
      </c>
      <c r="R6" s="27" t="s">
        <v>5</v>
      </c>
    </row>
    <row r="7" spans="2:18" s="27" customFormat="1" ht="13.5" hidden="1">
      <c r="B7" s="27" t="s">
        <v>12</v>
      </c>
      <c r="E7" s="27" t="s">
        <v>11</v>
      </c>
      <c r="R7" s="27" t="s">
        <v>1</v>
      </c>
    </row>
    <row r="8" s="27" customFormat="1" ht="13.5" hidden="1">
      <c r="R8" s="27" t="s">
        <v>2</v>
      </c>
    </row>
    <row r="9" s="27" customFormat="1" ht="13.5" hidden="1">
      <c r="R9" s="27" t="s">
        <v>3</v>
      </c>
    </row>
    <row r="10" ht="6.75" customHeight="1">
      <c r="I10" s="8"/>
    </row>
    <row r="11" spans="5:25" ht="13.5">
      <c r="E11" s="72">
        <v>42581</v>
      </c>
      <c r="F11" s="67"/>
      <c r="G11" s="67"/>
      <c r="H11" s="67"/>
      <c r="I11" s="68"/>
      <c r="K11" s="72">
        <v>42582</v>
      </c>
      <c r="L11" s="67"/>
      <c r="M11" s="67"/>
      <c r="N11" s="67"/>
      <c r="O11" s="67"/>
      <c r="P11" s="67"/>
      <c r="Q11" s="8"/>
      <c r="S11" s="72">
        <v>42583</v>
      </c>
      <c r="T11" s="67"/>
      <c r="U11" s="67"/>
      <c r="V11" s="67"/>
      <c r="W11" s="67"/>
      <c r="X11" s="67"/>
      <c r="Y11" s="67"/>
    </row>
    <row r="12" spans="1:17" ht="6" customHeight="1">
      <c r="A12" s="67">
        <v>1</v>
      </c>
      <c r="B12" s="70" t="str">
        <f>VLOOKUP(A12,team,2)</f>
        <v>Ｎｅｏ長崎</v>
      </c>
      <c r="C12" s="70"/>
      <c r="D12" s="71" t="str">
        <f>VLOOKUP(A12,team,3)</f>
        <v>(推・長崎)</v>
      </c>
      <c r="I12" s="8"/>
      <c r="Q12" s="8"/>
    </row>
    <row r="13" spans="1:17" ht="6" customHeight="1" thickBot="1">
      <c r="A13" s="67"/>
      <c r="B13" s="70"/>
      <c r="C13" s="70"/>
      <c r="D13" s="71"/>
      <c r="E13" s="31"/>
      <c r="F13" s="31"/>
      <c r="G13" s="31"/>
      <c r="I13" s="68">
        <v>5</v>
      </c>
      <c r="Q13" s="8"/>
    </row>
    <row r="14" spans="1:17" ht="6" customHeight="1" thickTop="1">
      <c r="A14" s="67"/>
      <c r="B14" s="70"/>
      <c r="C14" s="70"/>
      <c r="D14" s="71"/>
      <c r="F14" s="27"/>
      <c r="H14" s="34"/>
      <c r="I14" s="68"/>
      <c r="Q14" s="8"/>
    </row>
    <row r="15" spans="1:17" ht="6" customHeight="1" thickBot="1">
      <c r="A15" s="67"/>
      <c r="B15" s="70"/>
      <c r="C15" s="70"/>
      <c r="D15" s="71"/>
      <c r="F15" s="27"/>
      <c r="H15" s="35"/>
      <c r="I15" s="69"/>
      <c r="J15" s="31"/>
      <c r="K15" s="31"/>
      <c r="Q15" s="8"/>
    </row>
    <row r="16" spans="1:17" ht="6" customHeight="1" thickTop="1">
      <c r="A16" s="67">
        <v>2</v>
      </c>
      <c r="B16" s="70" t="str">
        <f>VLOOKUP(A16,team,2)</f>
        <v>住吉工業ＳＢＣ</v>
      </c>
      <c r="C16" s="70"/>
      <c r="D16" s="71" t="str">
        <f>VLOOKUP(A16,team,3)</f>
        <v>(山口県)</v>
      </c>
      <c r="F16" s="27"/>
      <c r="H16" s="14"/>
      <c r="I16" s="68">
        <v>2</v>
      </c>
      <c r="L16" s="14"/>
      <c r="M16" s="67">
        <v>8</v>
      </c>
      <c r="Q16" s="8"/>
    </row>
    <row r="17" spans="1:17" ht="6" customHeight="1">
      <c r="A17" s="67"/>
      <c r="B17" s="70"/>
      <c r="C17" s="70"/>
      <c r="D17" s="71"/>
      <c r="E17" s="11"/>
      <c r="F17" s="65"/>
      <c r="G17" s="11"/>
      <c r="H17" s="14"/>
      <c r="I17" s="68"/>
      <c r="L17" s="14"/>
      <c r="M17" s="67"/>
      <c r="Q17" s="8"/>
    </row>
    <row r="18" spans="1:17" ht="6" customHeight="1">
      <c r="A18" s="67"/>
      <c r="B18" s="70"/>
      <c r="C18" s="70"/>
      <c r="D18" s="71"/>
      <c r="F18" s="27"/>
      <c r="I18" s="68"/>
      <c r="J18" s="64"/>
      <c r="L18" s="14"/>
      <c r="M18" s="67"/>
      <c r="Q18" s="8"/>
    </row>
    <row r="19" spans="1:17" ht="6" customHeight="1" thickBot="1">
      <c r="A19" s="67"/>
      <c r="B19" s="70"/>
      <c r="C19" s="70"/>
      <c r="D19" s="71"/>
      <c r="F19" s="27"/>
      <c r="I19" s="8"/>
      <c r="J19" s="64"/>
      <c r="L19" s="14"/>
      <c r="M19" s="31"/>
      <c r="N19" s="31"/>
      <c r="O19" s="31"/>
      <c r="Q19" s="8"/>
    </row>
    <row r="20" spans="1:17" ht="6" customHeight="1" thickTop="1">
      <c r="A20" s="67">
        <v>3</v>
      </c>
      <c r="B20" s="70" t="str">
        <f>VLOOKUP(A20,team,2)</f>
        <v>福島ソフトボールクラブ</v>
      </c>
      <c r="C20" s="70"/>
      <c r="D20" s="71" t="str">
        <f>VLOOKUP(A20,team,3)</f>
        <v>(福島県)</v>
      </c>
      <c r="F20" s="27"/>
      <c r="I20" s="8"/>
      <c r="J20" s="64"/>
      <c r="L20" s="39"/>
      <c r="P20" s="14"/>
      <c r="Q20" s="68">
        <v>6</v>
      </c>
    </row>
    <row r="21" spans="1:17" ht="6" customHeight="1" thickBot="1">
      <c r="A21" s="67"/>
      <c r="B21" s="70"/>
      <c r="C21" s="70"/>
      <c r="D21" s="71"/>
      <c r="E21" s="31"/>
      <c r="F21" s="66"/>
      <c r="G21" s="31"/>
      <c r="I21" s="68">
        <v>6</v>
      </c>
      <c r="J21" s="64"/>
      <c r="L21" s="34"/>
      <c r="M21" s="67">
        <v>9</v>
      </c>
      <c r="P21" s="14"/>
      <c r="Q21" s="68"/>
    </row>
    <row r="22" spans="1:17" ht="6" customHeight="1" thickTop="1">
      <c r="A22" s="67"/>
      <c r="B22" s="70"/>
      <c r="C22" s="70"/>
      <c r="D22" s="71"/>
      <c r="F22" s="27"/>
      <c r="H22" s="34"/>
      <c r="I22" s="68"/>
      <c r="L22" s="34"/>
      <c r="M22" s="67"/>
      <c r="P22" s="14"/>
      <c r="Q22" s="68"/>
    </row>
    <row r="23" spans="1:17" ht="6" customHeight="1" thickBot="1">
      <c r="A23" s="67"/>
      <c r="B23" s="70"/>
      <c r="C23" s="70"/>
      <c r="D23" s="71"/>
      <c r="F23" s="27"/>
      <c r="H23" s="35"/>
      <c r="I23" s="69"/>
      <c r="J23" s="31"/>
      <c r="K23" s="31"/>
      <c r="L23" s="34"/>
      <c r="M23" s="67"/>
      <c r="P23" s="14"/>
      <c r="Q23" s="8"/>
    </row>
    <row r="24" spans="1:17" ht="6" customHeight="1" thickTop="1">
      <c r="A24" s="67">
        <v>4</v>
      </c>
      <c r="B24" s="70" t="str">
        <f>VLOOKUP(A24,team,2)</f>
        <v>京都サンファニークラブ</v>
      </c>
      <c r="C24" s="70"/>
      <c r="D24" s="71" t="str">
        <f>VLOOKUP(A24,team,3)</f>
        <v>(京都府)</v>
      </c>
      <c r="F24" s="27"/>
      <c r="H24" s="14"/>
      <c r="I24" s="68">
        <v>1</v>
      </c>
      <c r="P24" s="14"/>
      <c r="Q24" s="8"/>
    </row>
    <row r="25" spans="1:17" ht="6" customHeight="1">
      <c r="A25" s="67"/>
      <c r="B25" s="70"/>
      <c r="C25" s="70"/>
      <c r="D25" s="71"/>
      <c r="E25" s="11"/>
      <c r="F25" s="65"/>
      <c r="G25" s="11"/>
      <c r="H25" s="14"/>
      <c r="I25" s="68"/>
      <c r="P25" s="14"/>
      <c r="Q25" s="8"/>
    </row>
    <row r="26" spans="1:17" ht="6" customHeight="1">
      <c r="A26" s="67"/>
      <c r="B26" s="70"/>
      <c r="C26" s="70"/>
      <c r="D26" s="71"/>
      <c r="F26" s="27"/>
      <c r="I26" s="68"/>
      <c r="P26" s="14"/>
      <c r="Q26" s="8"/>
    </row>
    <row r="27" spans="1:19" ht="6" customHeight="1" thickBot="1">
      <c r="A27" s="67"/>
      <c r="B27" s="70"/>
      <c r="C27" s="70"/>
      <c r="D27" s="71"/>
      <c r="F27" s="27"/>
      <c r="I27" s="8"/>
      <c r="P27" s="14"/>
      <c r="Q27" s="63"/>
      <c r="R27" s="31"/>
      <c r="S27" s="31"/>
    </row>
    <row r="28" spans="1:21" ht="6" customHeight="1" thickTop="1">
      <c r="A28" s="67">
        <v>5</v>
      </c>
      <c r="B28" s="70" t="str">
        <f>VLOOKUP(A28,team,2)</f>
        <v>Ｓ．スターズソフトボールクラブ</v>
      </c>
      <c r="C28" s="70"/>
      <c r="D28" s="71" t="str">
        <f>VLOOKUP(A28,team,3)</f>
        <v>(富山県)</v>
      </c>
      <c r="F28" s="27"/>
      <c r="I28" s="8"/>
      <c r="P28" s="39"/>
      <c r="Q28" s="8"/>
      <c r="T28" s="14"/>
      <c r="U28" s="67">
        <v>2</v>
      </c>
    </row>
    <row r="29" spans="1:21" ht="6" customHeight="1" thickBot="1">
      <c r="A29" s="67"/>
      <c r="B29" s="70"/>
      <c r="C29" s="70"/>
      <c r="D29" s="71"/>
      <c r="E29" s="31"/>
      <c r="F29" s="66"/>
      <c r="G29" s="31"/>
      <c r="I29" s="68">
        <v>8</v>
      </c>
      <c r="P29" s="34"/>
      <c r="Q29" s="8"/>
      <c r="T29" s="14"/>
      <c r="U29" s="67"/>
    </row>
    <row r="30" spans="1:21" ht="6" customHeight="1" thickTop="1">
      <c r="A30" s="67"/>
      <c r="B30" s="70"/>
      <c r="C30" s="70"/>
      <c r="D30" s="71"/>
      <c r="F30" s="27"/>
      <c r="H30" s="34"/>
      <c r="I30" s="68"/>
      <c r="P30" s="34"/>
      <c r="Q30" s="8"/>
      <c r="T30" s="14"/>
      <c r="U30" s="67"/>
    </row>
    <row r="31" spans="1:20" ht="6" customHeight="1" thickBot="1">
      <c r="A31" s="67"/>
      <c r="B31" s="70"/>
      <c r="C31" s="70"/>
      <c r="D31" s="71"/>
      <c r="F31" s="27"/>
      <c r="H31" s="35"/>
      <c r="I31" s="69"/>
      <c r="J31" s="31"/>
      <c r="K31" s="31"/>
      <c r="P31" s="34"/>
      <c r="Q31" s="8"/>
      <c r="T31" s="14"/>
    </row>
    <row r="32" spans="1:20" ht="6" customHeight="1" thickTop="1">
      <c r="A32" s="67">
        <v>6</v>
      </c>
      <c r="B32" s="70" t="str">
        <f>VLOOKUP(A32,team,2)</f>
        <v>ネッシーズ</v>
      </c>
      <c r="C32" s="70"/>
      <c r="D32" s="71" t="str">
        <f>VLOOKUP(A32,team,3)</f>
        <v>(三重県)</v>
      </c>
      <c r="F32" s="27"/>
      <c r="H32" s="14"/>
      <c r="I32" s="68">
        <v>2</v>
      </c>
      <c r="L32" s="14"/>
      <c r="M32" s="67">
        <v>0</v>
      </c>
      <c r="P32" s="34"/>
      <c r="Q32" s="8"/>
      <c r="T32" s="14"/>
    </row>
    <row r="33" spans="1:20" ht="6" customHeight="1">
      <c r="A33" s="67"/>
      <c r="B33" s="70"/>
      <c r="C33" s="70"/>
      <c r="D33" s="71"/>
      <c r="E33" s="11"/>
      <c r="F33" s="65"/>
      <c r="G33" s="11"/>
      <c r="H33" s="14"/>
      <c r="I33" s="68"/>
      <c r="L33" s="14"/>
      <c r="M33" s="67"/>
      <c r="P33" s="34"/>
      <c r="Q33" s="68">
        <v>7</v>
      </c>
      <c r="T33" s="14"/>
    </row>
    <row r="34" spans="1:20" ht="6" customHeight="1">
      <c r="A34" s="67"/>
      <c r="B34" s="70"/>
      <c r="C34" s="70"/>
      <c r="D34" s="71"/>
      <c r="F34" s="27"/>
      <c r="I34" s="68"/>
      <c r="J34" s="64"/>
      <c r="L34" s="14"/>
      <c r="M34" s="67"/>
      <c r="P34" s="34"/>
      <c r="Q34" s="68"/>
      <c r="T34" s="14"/>
    </row>
    <row r="35" spans="1:20" ht="6" customHeight="1" thickBot="1">
      <c r="A35" s="67"/>
      <c r="B35" s="70"/>
      <c r="C35" s="70"/>
      <c r="D35" s="71"/>
      <c r="F35" s="27"/>
      <c r="I35" s="8"/>
      <c r="J35" s="64"/>
      <c r="L35" s="14"/>
      <c r="M35" s="31"/>
      <c r="N35" s="31"/>
      <c r="O35" s="31"/>
      <c r="P35" s="34"/>
      <c r="Q35" s="68"/>
      <c r="T35" s="14"/>
    </row>
    <row r="36" spans="1:20" ht="6" customHeight="1" thickTop="1">
      <c r="A36" s="67">
        <v>7</v>
      </c>
      <c r="B36" s="70" t="str">
        <f>VLOOKUP(A36,team,2)</f>
        <v>Ｖ.Ｖ.ＮＡＧＡＳＡＫＩブラックス</v>
      </c>
      <c r="C36" s="70"/>
      <c r="D36" s="71" t="str">
        <f>VLOOKUP(A36,team,3)</f>
        <v>(長崎県)</v>
      </c>
      <c r="F36" s="27"/>
      <c r="I36" s="8"/>
      <c r="J36" s="64"/>
      <c r="L36" s="39"/>
      <c r="Q36" s="8"/>
      <c r="T36" s="14"/>
    </row>
    <row r="37" spans="1:20" ht="6" customHeight="1">
      <c r="A37" s="67"/>
      <c r="B37" s="70"/>
      <c r="C37" s="70"/>
      <c r="D37" s="71"/>
      <c r="E37" s="11"/>
      <c r="F37" s="65"/>
      <c r="G37" s="11"/>
      <c r="I37" s="68">
        <v>1</v>
      </c>
      <c r="J37" s="64"/>
      <c r="L37" s="34"/>
      <c r="M37" s="67">
        <v>3</v>
      </c>
      <c r="Q37" s="8"/>
      <c r="T37" s="14"/>
    </row>
    <row r="38" spans="1:20" ht="6" customHeight="1">
      <c r="A38" s="67"/>
      <c r="B38" s="70"/>
      <c r="C38" s="70"/>
      <c r="D38" s="71"/>
      <c r="F38" s="27"/>
      <c r="H38" s="14"/>
      <c r="I38" s="68"/>
      <c r="L38" s="34"/>
      <c r="M38" s="67"/>
      <c r="Q38" s="8"/>
      <c r="T38" s="14"/>
    </row>
    <row r="39" spans="1:20" ht="6" customHeight="1" thickBot="1">
      <c r="A39" s="67"/>
      <c r="B39" s="70"/>
      <c r="C39" s="70"/>
      <c r="D39" s="71"/>
      <c r="F39" s="27"/>
      <c r="H39" s="37"/>
      <c r="I39" s="69"/>
      <c r="J39" s="31"/>
      <c r="K39" s="31"/>
      <c r="L39" s="34"/>
      <c r="M39" s="67"/>
      <c r="Q39" s="8"/>
      <c r="T39" s="14"/>
    </row>
    <row r="40" spans="1:20" ht="6" customHeight="1" thickTop="1">
      <c r="A40" s="67">
        <v>8</v>
      </c>
      <c r="B40" s="70" t="str">
        <f>VLOOKUP(A40,team,2)</f>
        <v>岐阜エコデンＳＣ</v>
      </c>
      <c r="C40" s="70"/>
      <c r="D40" s="71" t="str">
        <f>VLOOKUP(A40,team,3)</f>
        <v>(岐阜県)</v>
      </c>
      <c r="F40" s="27"/>
      <c r="H40" s="34"/>
      <c r="I40" s="68">
        <v>3</v>
      </c>
      <c r="Q40" s="8"/>
      <c r="T40" s="14"/>
    </row>
    <row r="41" spans="1:20" ht="6" customHeight="1" thickBot="1">
      <c r="A41" s="67"/>
      <c r="B41" s="70"/>
      <c r="C41" s="70"/>
      <c r="D41" s="71"/>
      <c r="E41" s="31"/>
      <c r="F41" s="66"/>
      <c r="G41" s="31"/>
      <c r="H41" s="34"/>
      <c r="I41" s="68"/>
      <c r="Q41" s="8"/>
      <c r="T41" s="14"/>
    </row>
    <row r="42" spans="1:20" ht="6" customHeight="1" thickTop="1">
      <c r="A42" s="67"/>
      <c r="B42" s="70"/>
      <c r="C42" s="70"/>
      <c r="D42" s="71"/>
      <c r="F42" s="27"/>
      <c r="I42" s="68"/>
      <c r="Q42" s="8"/>
      <c r="R42" s="64"/>
      <c r="T42" s="14"/>
    </row>
    <row r="43" spans="1:23" ht="6" customHeight="1" thickBot="1">
      <c r="A43" s="67"/>
      <c r="B43" s="70"/>
      <c r="C43" s="70"/>
      <c r="D43" s="71"/>
      <c r="F43" s="27"/>
      <c r="I43" s="8"/>
      <c r="Q43" s="8"/>
      <c r="R43" s="64"/>
      <c r="T43" s="14"/>
      <c r="U43" s="31"/>
      <c r="V43" s="31"/>
      <c r="W43" s="31"/>
    </row>
    <row r="44" spans="1:25" ht="6" customHeight="1" thickTop="1">
      <c r="A44" s="67">
        <v>9</v>
      </c>
      <c r="B44" s="70" t="str">
        <f>VLOOKUP(A44,team,2)</f>
        <v>ダイワアクト</v>
      </c>
      <c r="C44" s="70"/>
      <c r="D44" s="71" t="str">
        <f>VLOOKUP(A44,team,3)</f>
        <v>(佐賀県)</v>
      </c>
      <c r="F44" s="27"/>
      <c r="I44" s="8"/>
      <c r="Q44" s="8"/>
      <c r="R44" s="64"/>
      <c r="T44" s="39"/>
      <c r="X44" s="14"/>
      <c r="Y44" s="67">
        <v>0</v>
      </c>
    </row>
    <row r="45" spans="1:25" ht="6" customHeight="1" thickBot="1">
      <c r="A45" s="67"/>
      <c r="B45" s="70"/>
      <c r="C45" s="70"/>
      <c r="D45" s="71"/>
      <c r="E45" s="31"/>
      <c r="F45" s="66"/>
      <c r="G45" s="31"/>
      <c r="I45" s="68">
        <v>2</v>
      </c>
      <c r="Q45" s="8"/>
      <c r="R45" s="64"/>
      <c r="T45" s="34"/>
      <c r="X45" s="14"/>
      <c r="Y45" s="67"/>
    </row>
    <row r="46" spans="1:25" ht="6" customHeight="1" thickTop="1">
      <c r="A46" s="67"/>
      <c r="B46" s="70"/>
      <c r="C46" s="70"/>
      <c r="D46" s="71"/>
      <c r="F46" s="27"/>
      <c r="H46" s="34"/>
      <c r="I46" s="68"/>
      <c r="Q46" s="8"/>
      <c r="T46" s="34"/>
      <c r="X46" s="14"/>
      <c r="Y46" s="67"/>
    </row>
    <row r="47" spans="1:24" ht="6" customHeight="1" thickBot="1">
      <c r="A47" s="67"/>
      <c r="B47" s="70"/>
      <c r="C47" s="70"/>
      <c r="D47" s="71"/>
      <c r="F47" s="27"/>
      <c r="H47" s="35"/>
      <c r="I47" s="69"/>
      <c r="J47" s="31"/>
      <c r="K47" s="31"/>
      <c r="Q47" s="8"/>
      <c r="T47" s="34"/>
      <c r="X47" s="14"/>
    </row>
    <row r="48" spans="1:28" ht="6" customHeight="1" thickTop="1">
      <c r="A48" s="67">
        <v>10</v>
      </c>
      <c r="B48" s="70" t="str">
        <f>VLOOKUP(A48,team,2)</f>
        <v>硬派クラブ</v>
      </c>
      <c r="C48" s="70"/>
      <c r="D48" s="71" t="str">
        <f>VLOOKUP(A48,team,3)</f>
        <v>(愛知県)</v>
      </c>
      <c r="F48" s="27"/>
      <c r="H48" s="14"/>
      <c r="I48" s="68">
        <v>0</v>
      </c>
      <c r="L48" s="34"/>
      <c r="M48" s="67">
        <v>3</v>
      </c>
      <c r="Q48" s="8"/>
      <c r="T48" s="34"/>
      <c r="X48" s="14"/>
      <c r="AB48" s="73" t="s">
        <v>234</v>
      </c>
    </row>
    <row r="49" spans="1:28" ht="6" customHeight="1">
      <c r="A49" s="67"/>
      <c r="B49" s="70"/>
      <c r="C49" s="70"/>
      <c r="D49" s="71"/>
      <c r="E49" s="11"/>
      <c r="F49" s="65"/>
      <c r="G49" s="11"/>
      <c r="H49" s="14"/>
      <c r="I49" s="68"/>
      <c r="L49" s="34"/>
      <c r="M49" s="67"/>
      <c r="Q49" s="8"/>
      <c r="T49" s="34"/>
      <c r="X49" s="14"/>
      <c r="AB49" s="73"/>
    </row>
    <row r="50" spans="1:28" ht="6" customHeight="1">
      <c r="A50" s="67"/>
      <c r="B50" s="70"/>
      <c r="C50" s="70"/>
      <c r="D50" s="71"/>
      <c r="F50" s="27"/>
      <c r="I50" s="68"/>
      <c r="J50" s="64"/>
      <c r="L50" s="34"/>
      <c r="M50" s="67"/>
      <c r="Q50" s="8"/>
      <c r="T50" s="34"/>
      <c r="X50" s="14"/>
      <c r="AB50" s="73"/>
    </row>
    <row r="51" spans="1:28" ht="6" customHeight="1" thickBot="1">
      <c r="A51" s="67"/>
      <c r="B51" s="70"/>
      <c r="C51" s="70"/>
      <c r="D51" s="71"/>
      <c r="F51" s="27"/>
      <c r="I51" s="8"/>
      <c r="J51" s="64"/>
      <c r="L51" s="34"/>
      <c r="M51" s="31"/>
      <c r="N51" s="31"/>
      <c r="O51" s="31"/>
      <c r="Q51" s="8"/>
      <c r="T51" s="34"/>
      <c r="X51" s="14"/>
      <c r="AB51" s="73"/>
    </row>
    <row r="52" spans="1:28" ht="6" customHeight="1" thickTop="1">
      <c r="A52" s="67">
        <v>11</v>
      </c>
      <c r="B52" s="70" t="str">
        <f>VLOOKUP(A52,team,2)</f>
        <v>ウエダバッファロー</v>
      </c>
      <c r="C52" s="70"/>
      <c r="D52" s="71" t="str">
        <f>VLOOKUP(A52,team,3)</f>
        <v>(広島県)</v>
      </c>
      <c r="F52" s="27"/>
      <c r="I52" s="8"/>
      <c r="J52" s="64"/>
      <c r="L52" s="36"/>
      <c r="P52" s="14"/>
      <c r="Q52" s="68">
        <v>7</v>
      </c>
      <c r="T52" s="34"/>
      <c r="X52" s="14"/>
      <c r="AA52" s="73" t="s">
        <v>233</v>
      </c>
      <c r="AB52" s="73"/>
    </row>
    <row r="53" spans="1:28" ht="6" customHeight="1">
      <c r="A53" s="67"/>
      <c r="B53" s="70"/>
      <c r="C53" s="70"/>
      <c r="D53" s="71"/>
      <c r="E53" s="11"/>
      <c r="F53" s="65"/>
      <c r="G53" s="11"/>
      <c r="I53" s="68">
        <v>0</v>
      </c>
      <c r="J53" s="64"/>
      <c r="L53" s="14"/>
      <c r="M53" s="67">
        <v>1</v>
      </c>
      <c r="P53" s="14"/>
      <c r="Q53" s="68"/>
      <c r="T53" s="34"/>
      <c r="X53" s="14"/>
      <c r="AA53" s="73"/>
      <c r="AB53" s="73"/>
    </row>
    <row r="54" spans="1:28" ht="6" customHeight="1">
      <c r="A54" s="67"/>
      <c r="B54" s="70"/>
      <c r="C54" s="70"/>
      <c r="D54" s="71"/>
      <c r="F54" s="27"/>
      <c r="H54" s="14"/>
      <c r="I54" s="68"/>
      <c r="L54" s="14"/>
      <c r="M54" s="67"/>
      <c r="P54" s="14"/>
      <c r="Q54" s="68"/>
      <c r="T54" s="34"/>
      <c r="X54" s="14"/>
      <c r="AA54" s="73"/>
      <c r="AB54" s="73"/>
    </row>
    <row r="55" spans="1:28" ht="6" customHeight="1" thickBot="1">
      <c r="A55" s="67"/>
      <c r="B55" s="70"/>
      <c r="C55" s="70"/>
      <c r="D55" s="71"/>
      <c r="F55" s="27"/>
      <c r="H55" s="37"/>
      <c r="I55" s="69"/>
      <c r="J55" s="31"/>
      <c r="K55" s="31"/>
      <c r="L55" s="14"/>
      <c r="M55" s="67"/>
      <c r="P55" s="14"/>
      <c r="Q55" s="8"/>
      <c r="T55" s="34"/>
      <c r="X55" s="14"/>
      <c r="AA55" s="73"/>
      <c r="AB55" s="73"/>
    </row>
    <row r="56" spans="1:28" ht="6" customHeight="1" thickTop="1">
      <c r="A56" s="67">
        <v>12</v>
      </c>
      <c r="B56" s="70" t="str">
        <f>VLOOKUP(A56,team,2)</f>
        <v>東京アスリートクラブ</v>
      </c>
      <c r="C56" s="70"/>
      <c r="D56" s="71" t="str">
        <f>VLOOKUP(A56,team,3)</f>
        <v>(東京都)</v>
      </c>
      <c r="F56" s="27"/>
      <c r="H56" s="34"/>
      <c r="I56" s="68">
        <v>3</v>
      </c>
      <c r="P56" s="14"/>
      <c r="Q56" s="8"/>
      <c r="T56" s="34"/>
      <c r="X56" s="14"/>
      <c r="AA56" s="73"/>
      <c r="AB56" s="73"/>
    </row>
    <row r="57" spans="1:28" ht="6" customHeight="1" thickBot="1">
      <c r="A57" s="67"/>
      <c r="B57" s="70"/>
      <c r="C57" s="70"/>
      <c r="D57" s="71"/>
      <c r="E57" s="31"/>
      <c r="F57" s="66"/>
      <c r="G57" s="31"/>
      <c r="H57" s="34"/>
      <c r="I57" s="68"/>
      <c r="P57" s="14"/>
      <c r="Q57" s="8"/>
      <c r="T57" s="34"/>
      <c r="U57" s="67">
        <v>4</v>
      </c>
      <c r="X57" s="14"/>
      <c r="AA57" s="73"/>
      <c r="AB57" s="73"/>
    </row>
    <row r="58" spans="1:28" ht="6" customHeight="1" thickTop="1">
      <c r="A58" s="67"/>
      <c r="B58" s="70"/>
      <c r="C58" s="70"/>
      <c r="D58" s="71"/>
      <c r="F58" s="27"/>
      <c r="I58" s="68"/>
      <c r="P58" s="14"/>
      <c r="Q58" s="8"/>
      <c r="T58" s="34"/>
      <c r="U58" s="67"/>
      <c r="X58" s="14"/>
      <c r="AA58" s="73"/>
      <c r="AB58" s="73"/>
    </row>
    <row r="59" spans="1:28" ht="6" customHeight="1" thickBot="1">
      <c r="A59" s="67"/>
      <c r="B59" s="70"/>
      <c r="C59" s="70"/>
      <c r="D59" s="71"/>
      <c r="F59" s="27"/>
      <c r="I59" s="8"/>
      <c r="P59" s="14"/>
      <c r="Q59" s="63"/>
      <c r="R59" s="31"/>
      <c r="S59" s="31"/>
      <c r="T59" s="34"/>
      <c r="U59" s="67"/>
      <c r="X59" s="14"/>
      <c r="AA59" s="73"/>
      <c r="AB59" s="73"/>
    </row>
    <row r="60" spans="1:28" ht="6" customHeight="1" thickTop="1">
      <c r="A60" s="67">
        <v>13</v>
      </c>
      <c r="B60" s="70" t="str">
        <f>VLOOKUP(A60,team,2)</f>
        <v>大阪グローバル</v>
      </c>
      <c r="C60" s="70"/>
      <c r="D60" s="71" t="str">
        <f>VLOOKUP(A60,team,3)</f>
        <v>(大阪府)</v>
      </c>
      <c r="F60" s="27"/>
      <c r="I60" s="8"/>
      <c r="P60" s="39"/>
      <c r="Q60" s="8"/>
      <c r="X60" s="14"/>
      <c r="AA60" s="73"/>
      <c r="AB60" s="73"/>
    </row>
    <row r="61" spans="1:28" ht="6" customHeight="1" thickBot="1">
      <c r="A61" s="67"/>
      <c r="B61" s="70"/>
      <c r="C61" s="70"/>
      <c r="D61" s="71"/>
      <c r="E61" s="31"/>
      <c r="F61" s="66"/>
      <c r="G61" s="31"/>
      <c r="I61" s="68">
        <v>12</v>
      </c>
      <c r="P61" s="34"/>
      <c r="Q61" s="8"/>
      <c r="X61" s="14"/>
      <c r="AA61" s="73"/>
      <c r="AB61" s="73"/>
    </row>
    <row r="62" spans="1:28" ht="6" customHeight="1" thickTop="1">
      <c r="A62" s="67"/>
      <c r="B62" s="70"/>
      <c r="C62" s="70"/>
      <c r="D62" s="71"/>
      <c r="F62" s="27"/>
      <c r="H62" s="34"/>
      <c r="I62" s="68"/>
      <c r="P62" s="34"/>
      <c r="Q62" s="8"/>
      <c r="X62" s="14"/>
      <c r="AA62" s="73"/>
      <c r="AB62" s="73"/>
    </row>
    <row r="63" spans="1:28" ht="6" customHeight="1" thickBot="1">
      <c r="A63" s="67"/>
      <c r="B63" s="70"/>
      <c r="C63" s="70"/>
      <c r="D63" s="71"/>
      <c r="F63" s="27"/>
      <c r="H63" s="35"/>
      <c r="I63" s="69"/>
      <c r="J63" s="31"/>
      <c r="K63" s="31"/>
      <c r="P63" s="34"/>
      <c r="Q63" s="8"/>
      <c r="X63" s="14"/>
      <c r="AA63" s="73"/>
      <c r="AB63" s="73"/>
    </row>
    <row r="64" spans="1:28" ht="6" customHeight="1" thickTop="1">
      <c r="A64" s="67">
        <v>14</v>
      </c>
      <c r="B64" s="70" t="str">
        <f>VLOOKUP(A64,team,2)</f>
        <v>徳島ＩＳクラブ</v>
      </c>
      <c r="C64" s="70"/>
      <c r="D64" s="71" t="str">
        <f>VLOOKUP(A64,team,3)</f>
        <v>(徳島県)</v>
      </c>
      <c r="F64" s="27"/>
      <c r="H64" s="14"/>
      <c r="I64" s="68">
        <v>1</v>
      </c>
      <c r="L64" s="34"/>
      <c r="M64" s="67">
        <v>9</v>
      </c>
      <c r="P64" s="34"/>
      <c r="Q64" s="8"/>
      <c r="X64" s="14"/>
      <c r="AA64" s="73"/>
      <c r="AB64" s="73"/>
    </row>
    <row r="65" spans="1:28" ht="6" customHeight="1">
      <c r="A65" s="67"/>
      <c r="B65" s="70"/>
      <c r="C65" s="70"/>
      <c r="D65" s="71"/>
      <c r="E65" s="11"/>
      <c r="F65" s="65"/>
      <c r="G65" s="11"/>
      <c r="H65" s="14"/>
      <c r="I65" s="68"/>
      <c r="L65" s="34"/>
      <c r="M65" s="67"/>
      <c r="P65" s="34"/>
      <c r="Q65" s="68">
        <v>9</v>
      </c>
      <c r="X65" s="14"/>
      <c r="AA65" s="73"/>
      <c r="AB65" s="73"/>
    </row>
    <row r="66" spans="1:28" ht="6" customHeight="1">
      <c r="A66" s="67"/>
      <c r="B66" s="70"/>
      <c r="C66" s="70"/>
      <c r="D66" s="71"/>
      <c r="F66" s="27"/>
      <c r="I66" s="68"/>
      <c r="J66" s="64"/>
      <c r="L66" s="34"/>
      <c r="M66" s="67"/>
      <c r="P66" s="34"/>
      <c r="Q66" s="68"/>
      <c r="X66" s="14"/>
      <c r="AA66" s="73"/>
      <c r="AB66" s="73"/>
    </row>
    <row r="67" spans="1:28" ht="6" customHeight="1" thickBot="1">
      <c r="A67" s="67"/>
      <c r="B67" s="70"/>
      <c r="C67" s="70"/>
      <c r="D67" s="71"/>
      <c r="F67" s="27"/>
      <c r="I67" s="8"/>
      <c r="J67" s="64"/>
      <c r="L67" s="34"/>
      <c r="M67" s="31"/>
      <c r="N67" s="31"/>
      <c r="O67" s="31"/>
      <c r="P67" s="34"/>
      <c r="Q67" s="68"/>
      <c r="X67" s="14"/>
      <c r="AA67" s="73"/>
      <c r="AB67" s="73"/>
    </row>
    <row r="68" spans="1:28" ht="6" customHeight="1" thickTop="1">
      <c r="A68" s="67">
        <v>15</v>
      </c>
      <c r="B68" s="70" t="str">
        <f>VLOOKUP(A68,team,2)</f>
        <v>丸山物産ソフトボールクラブ</v>
      </c>
      <c r="C68" s="70"/>
      <c r="D68" s="71" t="str">
        <f>VLOOKUP(A68,team,3)</f>
        <v>(鹿児島県)</v>
      </c>
      <c r="F68" s="27"/>
      <c r="I68" s="8"/>
      <c r="J68" s="64"/>
      <c r="L68" s="36"/>
      <c r="Q68" s="8"/>
      <c r="X68" s="14"/>
      <c r="AA68" s="73"/>
      <c r="AB68" s="73"/>
    </row>
    <row r="69" spans="1:28" ht="6" customHeight="1" thickBot="1">
      <c r="A69" s="67"/>
      <c r="B69" s="70"/>
      <c r="C69" s="70"/>
      <c r="D69" s="71"/>
      <c r="E69" s="31"/>
      <c r="F69" s="66"/>
      <c r="G69" s="31"/>
      <c r="I69" s="68">
        <v>9</v>
      </c>
      <c r="J69" s="64"/>
      <c r="L69" s="14"/>
      <c r="M69" s="67">
        <v>8</v>
      </c>
      <c r="Q69" s="8"/>
      <c r="X69" s="14"/>
      <c r="AA69" s="73"/>
      <c r="AB69" s="73"/>
    </row>
    <row r="70" spans="1:28" ht="6" customHeight="1" thickTop="1">
      <c r="A70" s="67"/>
      <c r="B70" s="70"/>
      <c r="C70" s="70"/>
      <c r="D70" s="71"/>
      <c r="F70" s="27"/>
      <c r="H70" s="34"/>
      <c r="I70" s="68"/>
      <c r="L70" s="14"/>
      <c r="M70" s="67"/>
      <c r="Q70" s="8"/>
      <c r="X70" s="14"/>
      <c r="AA70" s="73"/>
      <c r="AB70" s="73"/>
    </row>
    <row r="71" spans="1:28" ht="6" customHeight="1" thickBot="1">
      <c r="A71" s="67"/>
      <c r="B71" s="70"/>
      <c r="C71" s="70"/>
      <c r="D71" s="71"/>
      <c r="F71" s="27"/>
      <c r="H71" s="35"/>
      <c r="I71" s="69"/>
      <c r="J71" s="31"/>
      <c r="K71" s="31"/>
      <c r="L71" s="14"/>
      <c r="M71" s="67"/>
      <c r="Q71" s="8"/>
      <c r="X71" s="14"/>
      <c r="AA71" s="73"/>
      <c r="AB71" s="73"/>
    </row>
    <row r="72" spans="1:28" ht="6" customHeight="1" thickTop="1">
      <c r="A72" s="67">
        <v>16</v>
      </c>
      <c r="B72" s="70" t="str">
        <f>VLOOKUP(A72,team,2)</f>
        <v>ＹＡＭＡＧＡＴＡ ＣＬＵＢ</v>
      </c>
      <c r="C72" s="70"/>
      <c r="D72" s="71" t="str">
        <f>VLOOKUP(A72,team,3)</f>
        <v>(山形県)</v>
      </c>
      <c r="F72" s="27"/>
      <c r="H72" s="14"/>
      <c r="I72" s="68">
        <v>2</v>
      </c>
      <c r="Q72" s="8"/>
      <c r="X72" s="14"/>
      <c r="AA72" s="73"/>
      <c r="AB72" s="73"/>
    </row>
    <row r="73" spans="1:28" ht="6" customHeight="1">
      <c r="A73" s="67"/>
      <c r="B73" s="70"/>
      <c r="C73" s="70"/>
      <c r="D73" s="71"/>
      <c r="E73" s="11"/>
      <c r="F73" s="65"/>
      <c r="G73" s="11"/>
      <c r="H73" s="14"/>
      <c r="I73" s="68"/>
      <c r="Q73" s="8"/>
      <c r="X73" s="14"/>
      <c r="AA73" s="73"/>
      <c r="AB73" s="73"/>
    </row>
    <row r="74" spans="1:28" ht="6" customHeight="1">
      <c r="A74" s="67"/>
      <c r="B74" s="70"/>
      <c r="C74" s="70"/>
      <c r="D74" s="71"/>
      <c r="F74" s="27"/>
      <c r="I74" s="68"/>
      <c r="Q74" s="8"/>
      <c r="X74" s="14"/>
      <c r="AA74" s="73"/>
      <c r="AB74" s="73"/>
    </row>
    <row r="75" spans="1:28" ht="6" customHeight="1" thickBot="1">
      <c r="A75" s="67"/>
      <c r="B75" s="70"/>
      <c r="C75" s="70"/>
      <c r="D75" s="71"/>
      <c r="F75" s="27"/>
      <c r="I75" s="8"/>
      <c r="Q75" s="8"/>
      <c r="X75" s="14"/>
      <c r="Y75" s="31"/>
      <c r="Z75" s="31"/>
      <c r="AA75" s="73"/>
      <c r="AB75" s="73"/>
    </row>
    <row r="76" spans="1:28" ht="6" customHeight="1" thickTop="1">
      <c r="A76" s="67">
        <v>17</v>
      </c>
      <c r="B76" s="70" t="str">
        <f>VLOOKUP(A76,team,2)</f>
        <v>新見城山クラブ</v>
      </c>
      <c r="C76" s="70"/>
      <c r="D76" s="71" t="str">
        <f>VLOOKUP(A76,team,3)</f>
        <v>(岡山県)</v>
      </c>
      <c r="F76" s="27"/>
      <c r="I76" s="8"/>
      <c r="Q76" s="8"/>
      <c r="X76" s="39"/>
      <c r="AA76" s="73"/>
      <c r="AB76" s="73"/>
    </row>
    <row r="77" spans="1:28" ht="6" customHeight="1">
      <c r="A77" s="67"/>
      <c r="B77" s="70"/>
      <c r="C77" s="70"/>
      <c r="D77" s="71"/>
      <c r="E77" s="11"/>
      <c r="F77" s="65"/>
      <c r="G77" s="11"/>
      <c r="I77" s="68">
        <v>2</v>
      </c>
      <c r="Q77" s="8"/>
      <c r="X77" s="34"/>
      <c r="AA77" s="73"/>
      <c r="AB77" s="73"/>
    </row>
    <row r="78" spans="1:27" ht="6" customHeight="1">
      <c r="A78" s="67"/>
      <c r="B78" s="70"/>
      <c r="C78" s="70"/>
      <c r="D78" s="71"/>
      <c r="F78" s="27"/>
      <c r="H78" s="14"/>
      <c r="I78" s="68"/>
      <c r="Q78" s="8"/>
      <c r="X78" s="34"/>
      <c r="AA78" s="73"/>
    </row>
    <row r="79" spans="1:27" ht="6" customHeight="1" thickBot="1">
      <c r="A79" s="67"/>
      <c r="B79" s="70"/>
      <c r="C79" s="70"/>
      <c r="D79" s="71"/>
      <c r="F79" s="27"/>
      <c r="H79" s="37"/>
      <c r="I79" s="69"/>
      <c r="J79" s="31"/>
      <c r="K79" s="31"/>
      <c r="Q79" s="8"/>
      <c r="X79" s="34"/>
      <c r="AA79" s="73"/>
    </row>
    <row r="80" spans="1:27" ht="6" customHeight="1" thickTop="1">
      <c r="A80" s="67">
        <v>18</v>
      </c>
      <c r="B80" s="70" t="str">
        <f>VLOOKUP(A80,team,2)</f>
        <v>松神子倶楽部</v>
      </c>
      <c r="C80" s="70"/>
      <c r="D80" s="71" t="str">
        <f>VLOOKUP(A80,team,3)</f>
        <v>(愛媛県)</v>
      </c>
      <c r="F80" s="27"/>
      <c r="H80" s="34"/>
      <c r="I80" s="68">
        <v>9</v>
      </c>
      <c r="L80" s="14"/>
      <c r="M80" s="67">
        <v>2</v>
      </c>
      <c r="Q80" s="8"/>
      <c r="X80" s="34"/>
      <c r="AA80" s="73"/>
    </row>
    <row r="81" spans="1:27" ht="6" customHeight="1" thickBot="1">
      <c r="A81" s="67"/>
      <c r="B81" s="70"/>
      <c r="C81" s="70"/>
      <c r="D81" s="71"/>
      <c r="E81" s="31"/>
      <c r="F81" s="66"/>
      <c r="G81" s="31"/>
      <c r="H81" s="34"/>
      <c r="I81" s="68"/>
      <c r="L81" s="14"/>
      <c r="M81" s="67"/>
      <c r="Q81" s="8"/>
      <c r="X81" s="34"/>
      <c r="AA81" s="73"/>
    </row>
    <row r="82" spans="1:27" ht="6" customHeight="1" thickTop="1">
      <c r="A82" s="67"/>
      <c r="B82" s="70"/>
      <c r="C82" s="70"/>
      <c r="D82" s="71"/>
      <c r="F82" s="27"/>
      <c r="I82" s="68"/>
      <c r="J82" s="64"/>
      <c r="L82" s="14"/>
      <c r="M82" s="67"/>
      <c r="Q82" s="8"/>
      <c r="X82" s="34"/>
      <c r="AA82" s="73"/>
    </row>
    <row r="83" spans="1:27" ht="6" customHeight="1" thickBot="1">
      <c r="A83" s="67"/>
      <c r="B83" s="70"/>
      <c r="C83" s="70"/>
      <c r="D83" s="71"/>
      <c r="F83" s="27"/>
      <c r="I83" s="8"/>
      <c r="J83" s="64"/>
      <c r="L83" s="14"/>
      <c r="M83" s="31"/>
      <c r="N83" s="31"/>
      <c r="O83" s="31"/>
      <c r="Q83" s="8"/>
      <c r="X83" s="34"/>
      <c r="AA83" s="73"/>
    </row>
    <row r="84" spans="1:27" ht="6" customHeight="1" thickTop="1">
      <c r="A84" s="67">
        <v>19</v>
      </c>
      <c r="B84" s="70" t="str">
        <f>VLOOKUP(A84,team,2)</f>
        <v>大森ソフトボールクラブ</v>
      </c>
      <c r="C84" s="70"/>
      <c r="D84" s="71" t="str">
        <f>VLOOKUP(A84,team,3)</f>
        <v>(富山県)</v>
      </c>
      <c r="F84" s="27"/>
      <c r="I84" s="8"/>
      <c r="J84" s="64"/>
      <c r="L84" s="39"/>
      <c r="P84" s="14"/>
      <c r="Q84" s="68">
        <v>0</v>
      </c>
      <c r="X84" s="34"/>
      <c r="AA84" s="73"/>
    </row>
    <row r="85" spans="1:27" ht="6" customHeight="1" thickBot="1">
      <c r="A85" s="67"/>
      <c r="B85" s="70"/>
      <c r="C85" s="70"/>
      <c r="D85" s="71"/>
      <c r="E85" s="31"/>
      <c r="F85" s="66"/>
      <c r="G85" s="31"/>
      <c r="I85" s="68">
        <v>13</v>
      </c>
      <c r="J85" s="64"/>
      <c r="L85" s="34"/>
      <c r="M85" s="67">
        <v>7</v>
      </c>
      <c r="P85" s="14"/>
      <c r="Q85" s="68"/>
      <c r="X85" s="34"/>
      <c r="AA85" s="73"/>
    </row>
    <row r="86" spans="1:27" ht="6" customHeight="1" thickTop="1">
      <c r="A86" s="67"/>
      <c r="B86" s="70"/>
      <c r="C86" s="70"/>
      <c r="D86" s="71"/>
      <c r="F86" s="27"/>
      <c r="H86" s="34"/>
      <c r="I86" s="68"/>
      <c r="L86" s="34"/>
      <c r="M86" s="67"/>
      <c r="P86" s="14"/>
      <c r="Q86" s="68"/>
      <c r="X86" s="34"/>
      <c r="AA86" s="73"/>
    </row>
    <row r="87" spans="1:27" ht="6" customHeight="1" thickBot="1">
      <c r="A87" s="67"/>
      <c r="B87" s="70"/>
      <c r="C87" s="70"/>
      <c r="D87" s="71"/>
      <c r="F87" s="27"/>
      <c r="H87" s="35"/>
      <c r="I87" s="69"/>
      <c r="J87" s="31"/>
      <c r="K87" s="31"/>
      <c r="L87" s="34"/>
      <c r="M87" s="67"/>
      <c r="P87" s="14"/>
      <c r="Q87" s="8"/>
      <c r="X87" s="34"/>
      <c r="AA87" s="73"/>
    </row>
    <row r="88" spans="1:27" ht="6" customHeight="1" thickTop="1">
      <c r="A88" s="67">
        <v>20</v>
      </c>
      <c r="B88" s="70" t="str">
        <f>VLOOKUP(A88,team,2)</f>
        <v>北川通信ＳＣ</v>
      </c>
      <c r="C88" s="70"/>
      <c r="D88" s="71" t="str">
        <f>VLOOKUP(A88,team,3)</f>
        <v>(熊本県)</v>
      </c>
      <c r="F88" s="27"/>
      <c r="H88" s="14"/>
      <c r="I88" s="68">
        <v>2</v>
      </c>
      <c r="P88" s="14"/>
      <c r="Q88" s="8"/>
      <c r="X88" s="34"/>
      <c r="AA88" s="73"/>
    </row>
    <row r="89" spans="1:27" ht="6" customHeight="1">
      <c r="A89" s="67"/>
      <c r="B89" s="70"/>
      <c r="C89" s="70"/>
      <c r="D89" s="71"/>
      <c r="E89" s="11"/>
      <c r="F89" s="65"/>
      <c r="G89" s="11"/>
      <c r="H89" s="14"/>
      <c r="I89" s="68"/>
      <c r="P89" s="14"/>
      <c r="Q89" s="8"/>
      <c r="X89" s="34"/>
      <c r="AA89" s="73"/>
    </row>
    <row r="90" spans="1:27" ht="6" customHeight="1">
      <c r="A90" s="67"/>
      <c r="B90" s="70"/>
      <c r="C90" s="70"/>
      <c r="D90" s="71"/>
      <c r="F90" s="27"/>
      <c r="I90" s="68"/>
      <c r="P90" s="14"/>
      <c r="Q90" s="8"/>
      <c r="X90" s="34"/>
      <c r="AA90" s="73"/>
    </row>
    <row r="91" spans="1:27" ht="6" customHeight="1" thickBot="1">
      <c r="A91" s="67"/>
      <c r="B91" s="70"/>
      <c r="C91" s="70"/>
      <c r="D91" s="71"/>
      <c r="F91" s="27"/>
      <c r="I91" s="8"/>
      <c r="P91" s="14"/>
      <c r="Q91" s="63"/>
      <c r="R91" s="31"/>
      <c r="S91" s="31"/>
      <c r="X91" s="34"/>
      <c r="AA91" s="73"/>
    </row>
    <row r="92" spans="1:27" ht="6" customHeight="1" thickTop="1">
      <c r="A92" s="67">
        <v>21</v>
      </c>
      <c r="B92" s="70" t="str">
        <f>VLOOKUP(A92,team,2)</f>
        <v>京都クラブ</v>
      </c>
      <c r="C92" s="70"/>
      <c r="D92" s="71" t="str">
        <f>VLOOKUP(A92,team,3)</f>
        <v>(京都府)</v>
      </c>
      <c r="F92" s="27"/>
      <c r="I92" s="8"/>
      <c r="P92" s="39"/>
      <c r="Q92" s="8"/>
      <c r="T92" s="34"/>
      <c r="U92" s="67">
        <v>7</v>
      </c>
      <c r="X92" s="34"/>
      <c r="AA92" s="73"/>
    </row>
    <row r="93" spans="1:27" ht="6" customHeight="1">
      <c r="A93" s="67"/>
      <c r="B93" s="70"/>
      <c r="C93" s="70"/>
      <c r="D93" s="71"/>
      <c r="E93" s="11"/>
      <c r="F93" s="65"/>
      <c r="G93" s="11"/>
      <c r="I93" s="68">
        <v>0</v>
      </c>
      <c r="P93" s="34"/>
      <c r="Q93" s="8"/>
      <c r="T93" s="34"/>
      <c r="U93" s="67"/>
      <c r="X93" s="34"/>
      <c r="AA93" s="73"/>
    </row>
    <row r="94" spans="1:27" ht="6" customHeight="1">
      <c r="A94" s="67"/>
      <c r="B94" s="70"/>
      <c r="C94" s="70"/>
      <c r="D94" s="71"/>
      <c r="F94" s="27"/>
      <c r="H94" s="14"/>
      <c r="I94" s="68"/>
      <c r="P94" s="34"/>
      <c r="Q94" s="8"/>
      <c r="T94" s="34"/>
      <c r="U94" s="67"/>
      <c r="X94" s="34"/>
      <c r="AA94" s="73"/>
    </row>
    <row r="95" spans="1:27" ht="6" customHeight="1" thickBot="1">
      <c r="A95" s="67"/>
      <c r="B95" s="70"/>
      <c r="C95" s="70"/>
      <c r="D95" s="71"/>
      <c r="F95" s="27"/>
      <c r="H95" s="37"/>
      <c r="I95" s="69"/>
      <c r="J95" s="31"/>
      <c r="K95" s="31"/>
      <c r="M95" s="67">
        <v>1</v>
      </c>
      <c r="P95" s="34"/>
      <c r="Q95" s="8"/>
      <c r="T95" s="34"/>
      <c r="X95" s="34"/>
      <c r="AA95" s="73"/>
    </row>
    <row r="96" spans="1:27" ht="6" customHeight="1" thickTop="1">
      <c r="A96" s="67">
        <v>22</v>
      </c>
      <c r="B96" s="70" t="str">
        <f>VLOOKUP(A96,team,2)</f>
        <v>水流クラブ</v>
      </c>
      <c r="C96" s="70"/>
      <c r="D96" s="71" t="str">
        <f>VLOOKUP(A96,team,3)</f>
        <v>(長崎県)</v>
      </c>
      <c r="F96" s="27"/>
      <c r="H96" s="34"/>
      <c r="I96" s="68">
        <v>4</v>
      </c>
      <c r="L96" s="14"/>
      <c r="M96" s="67"/>
      <c r="P96" s="34"/>
      <c r="Q96" s="8"/>
      <c r="T96" s="34"/>
      <c r="X96" s="34"/>
      <c r="AA96" s="73"/>
    </row>
    <row r="97" spans="1:27" ht="6" customHeight="1" thickBot="1">
      <c r="A97" s="67"/>
      <c r="B97" s="70"/>
      <c r="C97" s="70"/>
      <c r="D97" s="71"/>
      <c r="E97" s="31"/>
      <c r="F97" s="66"/>
      <c r="G97" s="31"/>
      <c r="H97" s="34"/>
      <c r="I97" s="68"/>
      <c r="L97" s="14"/>
      <c r="M97" s="67"/>
      <c r="P97" s="34"/>
      <c r="Q97" s="68">
        <v>7</v>
      </c>
      <c r="T97" s="34"/>
      <c r="X97" s="34"/>
      <c r="AA97" s="73"/>
    </row>
    <row r="98" spans="1:27" ht="6" customHeight="1" thickTop="1">
      <c r="A98" s="67"/>
      <c r="B98" s="70"/>
      <c r="C98" s="70"/>
      <c r="D98" s="71"/>
      <c r="F98" s="27"/>
      <c r="I98" s="68"/>
      <c r="J98" s="64"/>
      <c r="L98" s="14"/>
      <c r="P98" s="34"/>
      <c r="Q98" s="68"/>
      <c r="T98" s="34"/>
      <c r="X98" s="34"/>
      <c r="AA98" s="73"/>
    </row>
    <row r="99" spans="1:24" ht="6" customHeight="1" thickBot="1">
      <c r="A99" s="67"/>
      <c r="B99" s="70"/>
      <c r="C99" s="70"/>
      <c r="D99" s="71"/>
      <c r="F99" s="27"/>
      <c r="I99" s="8"/>
      <c r="J99" s="64"/>
      <c r="L99" s="14"/>
      <c r="M99" s="31"/>
      <c r="N99" s="31"/>
      <c r="O99" s="31"/>
      <c r="P99" s="34"/>
      <c r="Q99" s="68"/>
      <c r="T99" s="34"/>
      <c r="X99" s="34"/>
    </row>
    <row r="100" spans="1:24" ht="6" customHeight="1" thickTop="1">
      <c r="A100" s="67">
        <v>23</v>
      </c>
      <c r="B100" s="70" t="str">
        <f>VLOOKUP(A100,team,2)</f>
        <v>四街道クラブ</v>
      </c>
      <c r="C100" s="70"/>
      <c r="D100" s="71" t="str">
        <f>VLOOKUP(A100,team,3)</f>
        <v>(千葉県)</v>
      </c>
      <c r="F100" s="27"/>
      <c r="I100" s="8"/>
      <c r="J100" s="64"/>
      <c r="L100" s="39"/>
      <c r="Q100" s="8"/>
      <c r="T100" s="34"/>
      <c r="X100" s="34"/>
    </row>
    <row r="101" spans="1:24" ht="6" customHeight="1">
      <c r="A101" s="67"/>
      <c r="B101" s="70"/>
      <c r="C101" s="70"/>
      <c r="D101" s="71"/>
      <c r="E101" s="11"/>
      <c r="F101" s="65"/>
      <c r="G101" s="11"/>
      <c r="I101" s="68">
        <v>0</v>
      </c>
      <c r="J101" s="64"/>
      <c r="L101" s="34"/>
      <c r="M101" s="67">
        <v>2</v>
      </c>
      <c r="Q101" s="8"/>
      <c r="T101" s="34"/>
      <c r="X101" s="34"/>
    </row>
    <row r="102" spans="1:24" ht="6" customHeight="1">
      <c r="A102" s="67"/>
      <c r="B102" s="70"/>
      <c r="C102" s="70"/>
      <c r="D102" s="71"/>
      <c r="F102" s="27"/>
      <c r="H102" s="14"/>
      <c r="I102" s="68"/>
      <c r="L102" s="34"/>
      <c r="M102" s="67"/>
      <c r="Q102" s="8"/>
      <c r="T102" s="34"/>
      <c r="X102" s="34"/>
    </row>
    <row r="103" spans="1:24" ht="6" customHeight="1" thickBot="1">
      <c r="A103" s="67"/>
      <c r="B103" s="70"/>
      <c r="C103" s="70"/>
      <c r="D103" s="71"/>
      <c r="F103" s="27"/>
      <c r="H103" s="37"/>
      <c r="I103" s="69"/>
      <c r="J103" s="31"/>
      <c r="K103" s="31"/>
      <c r="L103" s="34"/>
      <c r="M103" s="67"/>
      <c r="Q103" s="8"/>
      <c r="T103" s="34"/>
      <c r="X103" s="34"/>
    </row>
    <row r="104" spans="1:24" ht="6" customHeight="1" thickTop="1">
      <c r="A104" s="67">
        <v>24</v>
      </c>
      <c r="B104" s="70" t="str">
        <f>VLOOKUP(A104,team,2)</f>
        <v>平林金属男子ソフトボールクラブ</v>
      </c>
      <c r="C104" s="70"/>
      <c r="D104" s="71" t="str">
        <f>VLOOKUP(A104,team,3)</f>
        <v>(岡山県)</v>
      </c>
      <c r="F104" s="27"/>
      <c r="H104" s="34"/>
      <c r="I104" s="68">
        <v>6</v>
      </c>
      <c r="Q104" s="8"/>
      <c r="T104" s="34"/>
      <c r="X104" s="34"/>
    </row>
    <row r="105" spans="1:25" ht="6" customHeight="1" thickBot="1">
      <c r="A105" s="67"/>
      <c r="B105" s="70"/>
      <c r="C105" s="70"/>
      <c r="D105" s="71"/>
      <c r="E105" s="31"/>
      <c r="F105" s="66"/>
      <c r="G105" s="31"/>
      <c r="H105" s="34"/>
      <c r="I105" s="68"/>
      <c r="Q105" s="8"/>
      <c r="T105" s="34"/>
      <c r="X105" s="34"/>
      <c r="Y105" s="67">
        <v>2</v>
      </c>
    </row>
    <row r="106" spans="1:25" ht="6" customHeight="1" thickTop="1">
      <c r="A106" s="67"/>
      <c r="B106" s="70"/>
      <c r="C106" s="70"/>
      <c r="D106" s="71"/>
      <c r="F106" s="27"/>
      <c r="I106" s="68"/>
      <c r="Q106" s="8"/>
      <c r="R106" s="64"/>
      <c r="T106" s="34"/>
      <c r="X106" s="34"/>
      <c r="Y106" s="67"/>
    </row>
    <row r="107" spans="1:25" ht="6" customHeight="1" thickBot="1">
      <c r="A107" s="67"/>
      <c r="B107" s="70"/>
      <c r="C107" s="70"/>
      <c r="D107" s="71"/>
      <c r="F107" s="27"/>
      <c r="I107" s="8"/>
      <c r="Q107" s="8"/>
      <c r="R107" s="64"/>
      <c r="T107" s="34"/>
      <c r="U107" s="31"/>
      <c r="V107" s="31"/>
      <c r="W107" s="31"/>
      <c r="X107" s="34"/>
      <c r="Y107" s="67"/>
    </row>
    <row r="108" spans="1:20" ht="6" customHeight="1" thickTop="1">
      <c r="A108" s="67">
        <v>25</v>
      </c>
      <c r="B108" s="70" t="str">
        <f>VLOOKUP(A108,team,2)</f>
        <v>鹿屋中央電機ＳＢＣ</v>
      </c>
      <c r="C108" s="70"/>
      <c r="D108" s="71" t="str">
        <f>VLOOKUP(A108,team,3)</f>
        <v>(鹿児島県)</v>
      </c>
      <c r="F108" s="27"/>
      <c r="I108" s="8"/>
      <c r="Q108" s="8"/>
      <c r="R108" s="64"/>
      <c r="T108" s="36"/>
    </row>
    <row r="109" spans="1:20" ht="6" customHeight="1">
      <c r="A109" s="67"/>
      <c r="B109" s="70"/>
      <c r="C109" s="70"/>
      <c r="D109" s="71"/>
      <c r="E109" s="11"/>
      <c r="F109" s="65"/>
      <c r="G109" s="11"/>
      <c r="I109" s="68">
        <v>2</v>
      </c>
      <c r="Q109" s="8"/>
      <c r="R109" s="64"/>
      <c r="T109" s="14"/>
    </row>
    <row r="110" spans="1:20" ht="6" customHeight="1">
      <c r="A110" s="67"/>
      <c r="B110" s="70"/>
      <c r="C110" s="70"/>
      <c r="D110" s="71"/>
      <c r="F110" s="27"/>
      <c r="H110" s="14"/>
      <c r="I110" s="68"/>
      <c r="Q110" s="8"/>
      <c r="T110" s="14"/>
    </row>
    <row r="111" spans="1:20" ht="6" customHeight="1" thickBot="1">
      <c r="A111" s="67"/>
      <c r="B111" s="70"/>
      <c r="C111" s="70"/>
      <c r="D111" s="71"/>
      <c r="F111" s="27"/>
      <c r="H111" s="37"/>
      <c r="I111" s="69"/>
      <c r="J111" s="31"/>
      <c r="K111" s="31"/>
      <c r="Q111" s="8"/>
      <c r="T111" s="14"/>
    </row>
    <row r="112" spans="1:20" ht="6" customHeight="1" thickTop="1">
      <c r="A112" s="67">
        <v>26</v>
      </c>
      <c r="B112" s="70" t="str">
        <f>VLOOKUP(A112,team,2)</f>
        <v>取手インディアンス</v>
      </c>
      <c r="C112" s="70"/>
      <c r="D112" s="71" t="str">
        <f>VLOOKUP(A112,team,3)</f>
        <v>(茨城県)</v>
      </c>
      <c r="F112" s="27"/>
      <c r="H112" s="34"/>
      <c r="I112" s="68">
        <v>10</v>
      </c>
      <c r="L112" s="14"/>
      <c r="M112" s="67">
        <v>2</v>
      </c>
      <c r="Q112" s="8"/>
      <c r="T112" s="14"/>
    </row>
    <row r="113" spans="1:20" ht="6" customHeight="1" thickBot="1">
      <c r="A113" s="67"/>
      <c r="B113" s="70"/>
      <c r="C113" s="70"/>
      <c r="D113" s="71"/>
      <c r="E113" s="31"/>
      <c r="F113" s="66"/>
      <c r="G113" s="31"/>
      <c r="H113" s="34"/>
      <c r="I113" s="68"/>
      <c r="L113" s="14"/>
      <c r="M113" s="67"/>
      <c r="Q113" s="8"/>
      <c r="T113" s="14"/>
    </row>
    <row r="114" spans="1:20" ht="6" customHeight="1" thickTop="1">
      <c r="A114" s="67"/>
      <c r="B114" s="70"/>
      <c r="C114" s="70"/>
      <c r="D114" s="71"/>
      <c r="F114" s="27"/>
      <c r="I114" s="68"/>
      <c r="J114" s="64"/>
      <c r="L114" s="14"/>
      <c r="M114" s="67"/>
      <c r="Q114" s="8"/>
      <c r="T114" s="14"/>
    </row>
    <row r="115" spans="1:20" ht="6" customHeight="1" thickBot="1">
      <c r="A115" s="67"/>
      <c r="B115" s="70"/>
      <c r="C115" s="70"/>
      <c r="D115" s="71"/>
      <c r="F115" s="27"/>
      <c r="I115" s="8"/>
      <c r="J115" s="64"/>
      <c r="L115" s="14"/>
      <c r="M115" s="31"/>
      <c r="N115" s="31"/>
      <c r="O115" s="31"/>
      <c r="Q115" s="8"/>
      <c r="T115" s="14"/>
    </row>
    <row r="116" spans="1:20" ht="6" customHeight="1" thickTop="1">
      <c r="A116" s="67">
        <v>27</v>
      </c>
      <c r="B116" s="70" t="str">
        <f>VLOOKUP(A116,team,2)</f>
        <v>Ｓｌａｐ－ｕｐＦＵＫＵＩ</v>
      </c>
      <c r="C116" s="70"/>
      <c r="D116" s="71" t="str">
        <f>VLOOKUP(A116,team,3)</f>
        <v>(福井県)</v>
      </c>
      <c r="F116" s="27"/>
      <c r="I116" s="8"/>
      <c r="J116" s="64"/>
      <c r="L116" s="39"/>
      <c r="P116" s="14"/>
      <c r="Q116" s="68">
        <v>0</v>
      </c>
      <c r="T116" s="14"/>
    </row>
    <row r="117" spans="1:20" ht="6" customHeight="1" thickBot="1">
      <c r="A117" s="67"/>
      <c r="B117" s="70"/>
      <c r="C117" s="70"/>
      <c r="D117" s="71"/>
      <c r="E117" s="31"/>
      <c r="F117" s="66"/>
      <c r="G117" s="31"/>
      <c r="I117" s="68">
        <v>5</v>
      </c>
      <c r="J117" s="64"/>
      <c r="L117" s="34"/>
      <c r="M117" s="67">
        <v>5</v>
      </c>
      <c r="P117" s="14"/>
      <c r="Q117" s="68"/>
      <c r="T117" s="14"/>
    </row>
    <row r="118" spans="1:20" ht="6" customHeight="1" thickTop="1">
      <c r="A118" s="67"/>
      <c r="B118" s="70"/>
      <c r="C118" s="70"/>
      <c r="D118" s="71"/>
      <c r="F118" s="27"/>
      <c r="H118" s="34"/>
      <c r="I118" s="68"/>
      <c r="L118" s="34"/>
      <c r="M118" s="67"/>
      <c r="P118" s="14"/>
      <c r="Q118" s="68"/>
      <c r="T118" s="14"/>
    </row>
    <row r="119" spans="1:20" ht="6" customHeight="1" thickBot="1">
      <c r="A119" s="67"/>
      <c r="B119" s="70"/>
      <c r="C119" s="70"/>
      <c r="D119" s="71"/>
      <c r="F119" s="27"/>
      <c r="H119" s="35"/>
      <c r="I119" s="69"/>
      <c r="J119" s="31"/>
      <c r="K119" s="31"/>
      <c r="L119" s="34"/>
      <c r="M119" s="67"/>
      <c r="P119" s="14"/>
      <c r="Q119" s="8"/>
      <c r="T119" s="14"/>
    </row>
    <row r="120" spans="1:20" ht="6" customHeight="1" thickTop="1">
      <c r="A120" s="67">
        <v>28</v>
      </c>
      <c r="B120" s="70" t="str">
        <f>VLOOKUP(A120,team,2)</f>
        <v>御調ソフトボールクラブ</v>
      </c>
      <c r="C120" s="70"/>
      <c r="D120" s="71" t="str">
        <f>VLOOKUP(A120,team,3)</f>
        <v>(広島県)</v>
      </c>
      <c r="F120" s="27"/>
      <c r="H120" s="14"/>
      <c r="I120" s="68">
        <v>3</v>
      </c>
      <c r="P120" s="14"/>
      <c r="Q120" s="8"/>
      <c r="T120" s="14"/>
    </row>
    <row r="121" spans="1:21" ht="6" customHeight="1">
      <c r="A121" s="67"/>
      <c r="B121" s="70"/>
      <c r="C121" s="70"/>
      <c r="D121" s="71"/>
      <c r="E121" s="11"/>
      <c r="F121" s="65"/>
      <c r="G121" s="11"/>
      <c r="H121" s="14"/>
      <c r="I121" s="68"/>
      <c r="P121" s="14"/>
      <c r="Q121" s="8"/>
      <c r="T121" s="14"/>
      <c r="U121" s="67">
        <v>1</v>
      </c>
    </row>
    <row r="122" spans="1:21" ht="6" customHeight="1">
      <c r="A122" s="67"/>
      <c r="B122" s="70"/>
      <c r="C122" s="70"/>
      <c r="D122" s="71"/>
      <c r="F122" s="27"/>
      <c r="I122" s="68"/>
      <c r="P122" s="14"/>
      <c r="Q122" s="8"/>
      <c r="T122" s="14"/>
      <c r="U122" s="67"/>
    </row>
    <row r="123" spans="1:21" ht="6" customHeight="1" thickBot="1">
      <c r="A123" s="67"/>
      <c r="B123" s="70"/>
      <c r="C123" s="70"/>
      <c r="D123" s="71"/>
      <c r="F123" s="27"/>
      <c r="I123" s="8"/>
      <c r="P123" s="14"/>
      <c r="Q123" s="63"/>
      <c r="R123" s="31"/>
      <c r="S123" s="31"/>
      <c r="T123" s="14"/>
      <c r="U123" s="67"/>
    </row>
    <row r="124" spans="1:17" ht="6" customHeight="1" thickTop="1">
      <c r="A124" s="67">
        <v>29</v>
      </c>
      <c r="B124" s="70" t="str">
        <f>VLOOKUP(A124,team,2)</f>
        <v>大阪桃次郎</v>
      </c>
      <c r="C124" s="70"/>
      <c r="D124" s="71" t="str">
        <f>VLOOKUP(A124,team,3)</f>
        <v>(大阪府)</v>
      </c>
      <c r="F124" s="27"/>
      <c r="I124" s="8"/>
      <c r="P124" s="39"/>
      <c r="Q124" s="8"/>
    </row>
    <row r="125" spans="1:17" ht="6" customHeight="1" thickBot="1">
      <c r="A125" s="67"/>
      <c r="B125" s="70"/>
      <c r="C125" s="70"/>
      <c r="D125" s="71"/>
      <c r="E125" s="31"/>
      <c r="F125" s="66"/>
      <c r="G125" s="31"/>
      <c r="I125" s="68">
        <v>7</v>
      </c>
      <c r="P125" s="34"/>
      <c r="Q125" s="8"/>
    </row>
    <row r="126" spans="1:17" ht="6" customHeight="1" thickTop="1">
      <c r="A126" s="67"/>
      <c r="B126" s="70"/>
      <c r="C126" s="70"/>
      <c r="D126" s="71"/>
      <c r="F126" s="27"/>
      <c r="H126" s="34"/>
      <c r="I126" s="68"/>
      <c r="P126" s="34"/>
      <c r="Q126" s="8"/>
    </row>
    <row r="127" spans="1:17" ht="6" customHeight="1" thickBot="1">
      <c r="A127" s="67"/>
      <c r="B127" s="70"/>
      <c r="C127" s="70"/>
      <c r="D127" s="71"/>
      <c r="F127" s="27"/>
      <c r="H127" s="35"/>
      <c r="I127" s="69"/>
      <c r="J127" s="31"/>
      <c r="K127" s="31"/>
      <c r="P127" s="34"/>
      <c r="Q127" s="8"/>
    </row>
    <row r="128" spans="1:17" ht="6" customHeight="1" thickTop="1">
      <c r="A128" s="67">
        <v>30</v>
      </c>
      <c r="B128" s="70" t="str">
        <f>VLOOKUP(A128,team,2)</f>
        <v>下関長州ソフトボールクラブ</v>
      </c>
      <c r="C128" s="70"/>
      <c r="D128" s="71" t="str">
        <f>VLOOKUP(A128,team,3)</f>
        <v>(山口県)</v>
      </c>
      <c r="F128" s="27"/>
      <c r="H128" s="14"/>
      <c r="I128" s="68">
        <v>0</v>
      </c>
      <c r="L128" s="34"/>
      <c r="M128" s="67">
        <v>7</v>
      </c>
      <c r="P128" s="34"/>
      <c r="Q128" s="8"/>
    </row>
    <row r="129" spans="1:17" ht="6" customHeight="1">
      <c r="A129" s="67"/>
      <c r="B129" s="70"/>
      <c r="C129" s="70"/>
      <c r="D129" s="71"/>
      <c r="E129" s="11"/>
      <c r="F129" s="65"/>
      <c r="G129" s="11"/>
      <c r="H129" s="14"/>
      <c r="I129" s="68"/>
      <c r="L129" s="34"/>
      <c r="M129" s="67"/>
      <c r="P129" s="34"/>
      <c r="Q129" s="68">
        <v>2</v>
      </c>
    </row>
    <row r="130" spans="1:17" ht="6" customHeight="1">
      <c r="A130" s="67"/>
      <c r="B130" s="70"/>
      <c r="C130" s="70"/>
      <c r="D130" s="71"/>
      <c r="F130" s="27"/>
      <c r="I130" s="68"/>
      <c r="J130" s="64"/>
      <c r="L130" s="34"/>
      <c r="M130" s="67"/>
      <c r="P130" s="34"/>
      <c r="Q130" s="68"/>
    </row>
    <row r="131" spans="1:17" ht="6" customHeight="1" thickBot="1">
      <c r="A131" s="67"/>
      <c r="B131" s="70"/>
      <c r="C131" s="70"/>
      <c r="D131" s="71"/>
      <c r="F131" s="27"/>
      <c r="I131" s="8"/>
      <c r="J131" s="64"/>
      <c r="L131" s="34"/>
      <c r="M131" s="31"/>
      <c r="N131" s="31"/>
      <c r="O131" s="31"/>
      <c r="P131" s="34"/>
      <c r="Q131" s="68"/>
    </row>
    <row r="132" spans="1:17" ht="6" customHeight="1" thickTop="1">
      <c r="A132" s="67">
        <v>31</v>
      </c>
      <c r="B132" s="70" t="str">
        <f>VLOOKUP(A132,team,2)</f>
        <v>岩手ソフトボールクラブ</v>
      </c>
      <c r="C132" s="70"/>
      <c r="D132" s="71" t="str">
        <f>VLOOKUP(A132,team,3)</f>
        <v>(岩手県)</v>
      </c>
      <c r="F132" s="27"/>
      <c r="I132" s="8"/>
      <c r="J132" s="64"/>
      <c r="L132" s="36"/>
      <c r="Q132" s="8"/>
    </row>
    <row r="133" spans="1:17" ht="6" customHeight="1">
      <c r="A133" s="67"/>
      <c r="B133" s="70"/>
      <c r="C133" s="70"/>
      <c r="D133" s="71"/>
      <c r="E133" s="11"/>
      <c r="F133" s="65"/>
      <c r="G133" s="11"/>
      <c r="I133" s="68">
        <v>4</v>
      </c>
      <c r="J133" s="64"/>
      <c r="L133" s="14"/>
      <c r="M133" s="67">
        <v>0</v>
      </c>
      <c r="Q133" s="8"/>
    </row>
    <row r="134" spans="1:17" ht="6" customHeight="1">
      <c r="A134" s="67"/>
      <c r="B134" s="70"/>
      <c r="C134" s="70"/>
      <c r="D134" s="71"/>
      <c r="F134" s="27"/>
      <c r="H134" s="14"/>
      <c r="I134" s="68"/>
      <c r="L134" s="14"/>
      <c r="M134" s="67"/>
      <c r="Q134" s="8"/>
    </row>
    <row r="135" spans="1:17" ht="6" customHeight="1" thickBot="1">
      <c r="A135" s="67"/>
      <c r="B135" s="70"/>
      <c r="C135" s="70"/>
      <c r="D135" s="71"/>
      <c r="F135" s="27"/>
      <c r="H135" s="37"/>
      <c r="I135" s="69"/>
      <c r="J135" s="31"/>
      <c r="K135" s="31"/>
      <c r="L135" s="14"/>
      <c r="M135" s="67"/>
      <c r="Q135" s="8"/>
    </row>
    <row r="136" spans="1:17" ht="6" customHeight="1" thickTop="1">
      <c r="A136" s="67">
        <v>32</v>
      </c>
      <c r="B136" s="70" t="str">
        <f>VLOOKUP(A136,team,2)</f>
        <v>有家クラブ</v>
      </c>
      <c r="C136" s="70"/>
      <c r="D136" s="71" t="str">
        <f>VLOOKUP(A136,team,3)</f>
        <v>(推・長崎)</v>
      </c>
      <c r="F136" s="27"/>
      <c r="H136" s="34"/>
      <c r="I136" s="68">
        <v>5</v>
      </c>
      <c r="Q136" s="8"/>
    </row>
    <row r="137" spans="1:17" ht="6" customHeight="1" thickBot="1">
      <c r="A137" s="67"/>
      <c r="B137" s="70"/>
      <c r="C137" s="70"/>
      <c r="D137" s="71"/>
      <c r="E137" s="31"/>
      <c r="F137" s="66"/>
      <c r="G137" s="31"/>
      <c r="H137" s="34"/>
      <c r="I137" s="68"/>
      <c r="Q137" s="8"/>
    </row>
    <row r="138" spans="1:17" ht="6" customHeight="1" thickTop="1">
      <c r="A138" s="67"/>
      <c r="B138" s="70"/>
      <c r="C138" s="70"/>
      <c r="D138" s="71"/>
      <c r="F138" s="27"/>
      <c r="I138" s="68"/>
      <c r="Q138" s="8"/>
    </row>
    <row r="139" spans="1:17" ht="6" customHeight="1">
      <c r="A139" s="67"/>
      <c r="B139" s="70"/>
      <c r="C139" s="70"/>
      <c r="D139" s="71"/>
      <c r="I139" s="8"/>
      <c r="Q139" s="8"/>
    </row>
    <row r="140" spans="1:17" ht="6.75" customHeight="1">
      <c r="A140" s="9"/>
      <c r="B140" s="18"/>
      <c r="C140" s="18"/>
      <c r="D140" s="19"/>
      <c r="I140" s="8"/>
      <c r="Q140" s="8"/>
    </row>
    <row r="141" s="27" customFormat="1" ht="13.5">
      <c r="B141" s="27" t="s">
        <v>9</v>
      </c>
    </row>
  </sheetData>
  <sheetProtection/>
  <mergeCells count="163">
    <mergeCell ref="E11:I11"/>
    <mergeCell ref="K11:P11"/>
    <mergeCell ref="S11:Y11"/>
    <mergeCell ref="AA52:AA98"/>
    <mergeCell ref="AB48:AB77"/>
    <mergeCell ref="U28:U30"/>
    <mergeCell ref="U57:U59"/>
    <mergeCell ref="U92:U94"/>
    <mergeCell ref="M95:M97"/>
    <mergeCell ref="M80:M82"/>
    <mergeCell ref="Q20:Q22"/>
    <mergeCell ref="I13:I15"/>
    <mergeCell ref="M16:M18"/>
    <mergeCell ref="M21:M23"/>
    <mergeCell ref="I16:I18"/>
    <mergeCell ref="I21:I23"/>
    <mergeCell ref="Y44:Y46"/>
    <mergeCell ref="Y105:Y107"/>
    <mergeCell ref="U121:U123"/>
    <mergeCell ref="B128:C131"/>
    <mergeCell ref="D128:D131"/>
    <mergeCell ref="A132:A135"/>
    <mergeCell ref="B132:C135"/>
    <mergeCell ref="D132:D135"/>
    <mergeCell ref="A124:A127"/>
    <mergeCell ref="B124:C127"/>
    <mergeCell ref="D124:D127"/>
    <mergeCell ref="A128:A131"/>
    <mergeCell ref="Q116:Q118"/>
    <mergeCell ref="I117:I119"/>
    <mergeCell ref="M117:M119"/>
    <mergeCell ref="A120:A123"/>
    <mergeCell ref="B120:C123"/>
    <mergeCell ref="D120:D123"/>
    <mergeCell ref="I120:I122"/>
    <mergeCell ref="A116:A119"/>
    <mergeCell ref="B116:C119"/>
    <mergeCell ref="D116:D119"/>
    <mergeCell ref="A104:A107"/>
    <mergeCell ref="B104:C107"/>
    <mergeCell ref="D104:D107"/>
    <mergeCell ref="A136:A139"/>
    <mergeCell ref="B136:C139"/>
    <mergeCell ref="D136:D139"/>
    <mergeCell ref="A108:A111"/>
    <mergeCell ref="B108:C111"/>
    <mergeCell ref="D108:D111"/>
    <mergeCell ref="I109:I111"/>
    <mergeCell ref="A112:A115"/>
    <mergeCell ref="B100:C103"/>
    <mergeCell ref="D100:D103"/>
    <mergeCell ref="B112:C115"/>
    <mergeCell ref="D112:D115"/>
    <mergeCell ref="I112:I114"/>
    <mergeCell ref="A96:A99"/>
    <mergeCell ref="B96:C99"/>
    <mergeCell ref="D96:D99"/>
    <mergeCell ref="A100:A103"/>
    <mergeCell ref="B88:C91"/>
    <mergeCell ref="D88:D91"/>
    <mergeCell ref="I88:I90"/>
    <mergeCell ref="A92:A95"/>
    <mergeCell ref="B92:C95"/>
    <mergeCell ref="D92:D95"/>
    <mergeCell ref="I93:I95"/>
    <mergeCell ref="I96:I98"/>
    <mergeCell ref="A48:A51"/>
    <mergeCell ref="B48:C51"/>
    <mergeCell ref="A84:A87"/>
    <mergeCell ref="B84:C87"/>
    <mergeCell ref="D84:D87"/>
    <mergeCell ref="Q84:Q86"/>
    <mergeCell ref="I85:I87"/>
    <mergeCell ref="M85:M87"/>
    <mergeCell ref="A88:A91"/>
    <mergeCell ref="A76:A79"/>
    <mergeCell ref="B76:C79"/>
    <mergeCell ref="D76:D79"/>
    <mergeCell ref="I77:I79"/>
    <mergeCell ref="A80:A83"/>
    <mergeCell ref="B80:C83"/>
    <mergeCell ref="D80:D83"/>
    <mergeCell ref="I80:I82"/>
    <mergeCell ref="D64:D67"/>
    <mergeCell ref="A68:A71"/>
    <mergeCell ref="B68:C71"/>
    <mergeCell ref="D68:D71"/>
    <mergeCell ref="B60:C63"/>
    <mergeCell ref="D60:D63"/>
    <mergeCell ref="Q52:Q54"/>
    <mergeCell ref="I53:I55"/>
    <mergeCell ref="M53:M55"/>
    <mergeCell ref="A56:A59"/>
    <mergeCell ref="B56:C59"/>
    <mergeCell ref="D56:D59"/>
    <mergeCell ref="I56:I58"/>
    <mergeCell ref="A60:A63"/>
    <mergeCell ref="A12:A15"/>
    <mergeCell ref="B12:C15"/>
    <mergeCell ref="D12:D15"/>
    <mergeCell ref="A16:A19"/>
    <mergeCell ref="B16:C19"/>
    <mergeCell ref="D16:D19"/>
    <mergeCell ref="B40:C43"/>
    <mergeCell ref="D40:D43"/>
    <mergeCell ref="A28:A31"/>
    <mergeCell ref="B28:C31"/>
    <mergeCell ref="D28:D31"/>
    <mergeCell ref="A32:A35"/>
    <mergeCell ref="B32:C35"/>
    <mergeCell ref="D32:D35"/>
    <mergeCell ref="A20:A23"/>
    <mergeCell ref="B20:C23"/>
    <mergeCell ref="D20:D23"/>
    <mergeCell ref="A24:A27"/>
    <mergeCell ref="B24:C27"/>
    <mergeCell ref="D24:D27"/>
    <mergeCell ref="I136:I138"/>
    <mergeCell ref="I133:I135"/>
    <mergeCell ref="I128:I130"/>
    <mergeCell ref="I125:I127"/>
    <mergeCell ref="I101:I103"/>
    <mergeCell ref="I104:I106"/>
    <mergeCell ref="I72:I74"/>
    <mergeCell ref="A36:A39"/>
    <mergeCell ref="B36:C39"/>
    <mergeCell ref="D36:D39"/>
    <mergeCell ref="A40:A43"/>
    <mergeCell ref="A52:A55"/>
    <mergeCell ref="B52:C55"/>
    <mergeCell ref="D52:D55"/>
    <mergeCell ref="A44:A47"/>
    <mergeCell ref="B44:C47"/>
    <mergeCell ref="D44:D47"/>
    <mergeCell ref="I45:I47"/>
    <mergeCell ref="D48:D51"/>
    <mergeCell ref="A72:A75"/>
    <mergeCell ref="B72:C75"/>
    <mergeCell ref="D72:D75"/>
    <mergeCell ref="A64:A67"/>
    <mergeCell ref="B64:C67"/>
    <mergeCell ref="I69:I71"/>
    <mergeCell ref="I61:I63"/>
    <mergeCell ref="I64:I66"/>
    <mergeCell ref="I37:I39"/>
    <mergeCell ref="I40:I42"/>
    <mergeCell ref="I32:I34"/>
    <mergeCell ref="I29:I31"/>
    <mergeCell ref="I24:I26"/>
    <mergeCell ref="I48:I50"/>
    <mergeCell ref="M37:M39"/>
    <mergeCell ref="M32:M34"/>
    <mergeCell ref="Q33:Q35"/>
    <mergeCell ref="M128:M130"/>
    <mergeCell ref="M133:M135"/>
    <mergeCell ref="M101:M103"/>
    <mergeCell ref="M64:M66"/>
    <mergeCell ref="M69:M71"/>
    <mergeCell ref="Q65:Q67"/>
    <mergeCell ref="Q97:Q99"/>
    <mergeCell ref="Q129:Q131"/>
    <mergeCell ref="M48:M50"/>
    <mergeCell ref="M112:M114"/>
  </mergeCells>
  <printOptions horizontalCentered="1" verticalCentered="1"/>
  <pageMargins left="0.5118110236220472" right="0.5118110236220472" top="0.3937007874015748" bottom="0.3937007874015748" header="0.31496062992125984" footer="0.31496062992125984"/>
  <pageSetup fitToHeight="1" fitToWidth="1" horizontalDpi="600" verticalDpi="6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140"/>
  <sheetViews>
    <sheetView zoomScalePageLayoutView="0" workbookViewId="0" topLeftCell="A11">
      <selection activeCell="AK75" sqref="AK75"/>
    </sheetView>
  </sheetViews>
  <sheetFormatPr defaultColWidth="9" defaultRowHeight="14.25"/>
  <cols>
    <col min="1" max="1" width="4.19921875" style="13" customWidth="1"/>
    <col min="2" max="2" width="9.3984375" style="13" customWidth="1"/>
    <col min="3" max="3" width="2" style="13" customWidth="1"/>
    <col min="4" max="4" width="7" style="13" customWidth="1"/>
    <col min="5" max="5" width="0.59375" style="13" customWidth="1"/>
    <col min="6" max="6" width="1.59765625" style="13" customWidth="1"/>
    <col min="7" max="8" width="0.59375" style="13" customWidth="1"/>
    <col min="9" max="9" width="3.09765625" style="13" customWidth="1"/>
    <col min="10" max="10" width="0.8984375" style="13" customWidth="1"/>
    <col min="11" max="12" width="0.59375" style="13" customWidth="1"/>
    <col min="13" max="13" width="3.09765625" style="13" customWidth="1"/>
    <col min="14" max="14" width="0.8984375" style="13" customWidth="1"/>
    <col min="15" max="16" width="0.59375" style="13" customWidth="1"/>
    <col min="17" max="17" width="3.09765625" style="13" customWidth="1"/>
    <col min="18" max="18" width="0.8984375" style="13" customWidth="1"/>
    <col min="19" max="20" width="0.59375" style="13" customWidth="1"/>
    <col min="21" max="21" width="3.09765625" style="13" customWidth="1"/>
    <col min="22" max="22" width="0.8984375" style="13" customWidth="1"/>
    <col min="23" max="24" width="0.59375" style="13" customWidth="1"/>
    <col min="25" max="25" width="3.09765625" style="13" customWidth="1"/>
    <col min="26" max="26" width="0.8984375" style="13" customWidth="1"/>
    <col min="27" max="27" width="2.59765625" style="13" customWidth="1"/>
    <col min="28" max="28" width="1.390625" style="13" customWidth="1"/>
    <col min="29" max="33" width="2.59765625" style="13" customWidth="1"/>
    <col min="34" max="16384" width="9" style="13" customWidth="1"/>
  </cols>
  <sheetData>
    <row r="1" spans="1:28" s="24" customFormat="1" ht="24.75" customHeight="1">
      <c r="A1" s="26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ht="6.75" customHeight="1"/>
    <row r="3" spans="2:3" ht="13.5">
      <c r="B3" s="13" t="s">
        <v>0</v>
      </c>
      <c r="C3" s="25" t="s">
        <v>7</v>
      </c>
    </row>
    <row r="4" spans="2:3" ht="13.5">
      <c r="B4" s="13" t="s">
        <v>4</v>
      </c>
      <c r="C4" s="25" t="s">
        <v>8</v>
      </c>
    </row>
    <row r="5" ht="6.75" customHeight="1" hidden="1"/>
    <row r="6" spans="2:18" ht="13.5" hidden="1">
      <c r="B6" s="13" t="s">
        <v>10</v>
      </c>
      <c r="E6" s="13" t="s">
        <v>13</v>
      </c>
      <c r="R6" s="13" t="s">
        <v>5</v>
      </c>
    </row>
    <row r="7" spans="2:18" ht="13.5" hidden="1">
      <c r="B7" s="13" t="s">
        <v>12</v>
      </c>
      <c r="E7" s="13" t="s">
        <v>11</v>
      </c>
      <c r="R7" s="13" t="s">
        <v>1</v>
      </c>
    </row>
    <row r="8" ht="13.5" hidden="1">
      <c r="R8" s="13" t="s">
        <v>2</v>
      </c>
    </row>
    <row r="9" ht="13.5" hidden="1">
      <c r="R9" s="13" t="s">
        <v>3</v>
      </c>
    </row>
    <row r="10" ht="6.75" customHeight="1" hidden="1"/>
    <row r="11" spans="5:25" ht="8.25" customHeight="1">
      <c r="E11" s="72"/>
      <c r="F11" s="67"/>
      <c r="G11" s="67"/>
      <c r="H11" s="67"/>
      <c r="I11" s="67"/>
      <c r="K11" s="72"/>
      <c r="L11" s="67"/>
      <c r="M11" s="67"/>
      <c r="N11" s="67"/>
      <c r="O11" s="67"/>
      <c r="P11" s="67"/>
      <c r="S11" s="72"/>
      <c r="T11" s="67"/>
      <c r="U11" s="67"/>
      <c r="V11" s="67"/>
      <c r="W11" s="67"/>
      <c r="X11" s="67"/>
      <c r="Y11" s="67"/>
    </row>
    <row r="12" spans="1:4" ht="4.5" customHeight="1">
      <c r="A12" s="67">
        <v>1</v>
      </c>
      <c r="B12" s="70" t="str">
        <f>VLOOKUP(A12,TEA,2)</f>
        <v>Ｎｅｏ長崎</v>
      </c>
      <c r="C12" s="70"/>
      <c r="D12" s="71" t="str">
        <f>VLOOKUP(A12,TEA,3)</f>
        <v>(長崎)</v>
      </c>
    </row>
    <row r="13" spans="1:9" ht="4.5" customHeight="1" thickBot="1">
      <c r="A13" s="67"/>
      <c r="B13" s="70"/>
      <c r="C13" s="70"/>
      <c r="D13" s="71"/>
      <c r="I13" s="67">
        <f>IF(COUNT('大会結果'!I13)&gt;0,'大会結果'!I13,"")</f>
        <v>5</v>
      </c>
    </row>
    <row r="14" spans="1:9" ht="4.5" customHeight="1" thickTop="1">
      <c r="A14" s="67"/>
      <c r="B14" s="70"/>
      <c r="C14" s="70"/>
      <c r="D14" s="71"/>
      <c r="E14" s="32"/>
      <c r="F14" s="77"/>
      <c r="G14" s="32"/>
      <c r="H14" s="34"/>
      <c r="I14" s="67"/>
    </row>
    <row r="15" spans="1:9" ht="4.5" customHeight="1" thickBot="1">
      <c r="A15" s="67"/>
      <c r="B15" s="70"/>
      <c r="C15" s="70"/>
      <c r="D15" s="71"/>
      <c r="F15" s="67"/>
      <c r="H15" s="34"/>
      <c r="I15" s="67"/>
    </row>
    <row r="16" spans="1:13" ht="4.5" customHeight="1" thickTop="1">
      <c r="A16" s="67">
        <v>2</v>
      </c>
      <c r="B16" s="70" t="str">
        <f>VLOOKUP(A16,TEA,2)</f>
        <v>住吉工業ＳＢＣ</v>
      </c>
      <c r="C16" s="70"/>
      <c r="D16" s="71" t="str">
        <f>VLOOKUP(A16,TEA,3)</f>
        <v>(山口)</v>
      </c>
      <c r="F16" s="67"/>
      <c r="H16" s="36"/>
      <c r="I16" s="77">
        <f>IF(COUNT('大会結果'!I16)&gt;0,'大会結果'!I16,"")</f>
        <v>2</v>
      </c>
      <c r="J16" s="32"/>
      <c r="K16" s="33"/>
      <c r="M16" s="67">
        <f>IF(COUNT('大会結果'!M16)&gt;0,'大会結果'!M16,"")</f>
        <v>8</v>
      </c>
    </row>
    <row r="17" spans="1:13" ht="4.5" customHeight="1">
      <c r="A17" s="67"/>
      <c r="B17" s="70"/>
      <c r="C17" s="70"/>
      <c r="D17" s="71"/>
      <c r="E17" s="11"/>
      <c r="F17" s="74"/>
      <c r="G17" s="11"/>
      <c r="H17" s="14"/>
      <c r="I17" s="67"/>
      <c r="K17" s="29"/>
      <c r="M17" s="67"/>
    </row>
    <row r="18" spans="1:13" ht="4.5" customHeight="1">
      <c r="A18" s="67"/>
      <c r="B18" s="70"/>
      <c r="C18" s="70"/>
      <c r="D18" s="71"/>
      <c r="I18" s="67"/>
      <c r="J18" s="67"/>
      <c r="K18" s="29"/>
      <c r="M18" s="67"/>
    </row>
    <row r="19" spans="1:15" ht="4.5" customHeight="1">
      <c r="A19" s="67"/>
      <c r="B19" s="70"/>
      <c r="C19" s="70"/>
      <c r="D19" s="71"/>
      <c r="J19" s="67"/>
      <c r="K19" s="29"/>
      <c r="M19" s="11"/>
      <c r="N19" s="11"/>
      <c r="O19" s="11"/>
    </row>
    <row r="20" spans="1:17" ht="4.5" customHeight="1">
      <c r="A20" s="67">
        <v>3</v>
      </c>
      <c r="B20" s="70" t="str">
        <f>VLOOKUP(A20,TEA,2)</f>
        <v>福島ソフト・ク</v>
      </c>
      <c r="C20" s="70"/>
      <c r="D20" s="71" t="str">
        <f>VLOOKUP(A20,TEA,3)</f>
        <v>(福島)</v>
      </c>
      <c r="J20" s="67"/>
      <c r="K20" s="29"/>
      <c r="L20" s="12"/>
      <c r="P20" s="14"/>
      <c r="Q20" s="67">
        <f>IF(COUNT('大会結果'!Q20)&gt;0,'大会結果'!Q20,"")</f>
        <v>6</v>
      </c>
    </row>
    <row r="21" spans="1:17" ht="4.5" customHeight="1" thickBot="1">
      <c r="A21" s="67"/>
      <c r="B21" s="70"/>
      <c r="C21" s="70"/>
      <c r="D21" s="71"/>
      <c r="I21" s="67">
        <f>IF(COUNT('大会結果'!I21)&gt;0,'大会結果'!I21,"")</f>
        <v>6</v>
      </c>
      <c r="J21" s="67"/>
      <c r="K21" s="29"/>
      <c r="M21" s="67">
        <f>IF(COUNT('大会結果'!M21)&gt;0,'大会結果'!M21,"")</f>
        <v>9</v>
      </c>
      <c r="P21" s="14"/>
      <c r="Q21" s="67"/>
    </row>
    <row r="22" spans="1:17" ht="4.5" customHeight="1" thickTop="1">
      <c r="A22" s="67"/>
      <c r="B22" s="70"/>
      <c r="C22" s="70"/>
      <c r="D22" s="71"/>
      <c r="E22" s="32"/>
      <c r="F22" s="77"/>
      <c r="G22" s="32"/>
      <c r="H22" s="34"/>
      <c r="I22" s="67"/>
      <c r="K22" s="29"/>
      <c r="M22" s="67"/>
      <c r="P22" s="14"/>
      <c r="Q22" s="67"/>
    </row>
    <row r="23" spans="1:16" ht="4.5" customHeight="1" thickBot="1">
      <c r="A23" s="67"/>
      <c r="B23" s="70"/>
      <c r="C23" s="70"/>
      <c r="D23" s="71"/>
      <c r="F23" s="67"/>
      <c r="H23" s="35"/>
      <c r="I23" s="76"/>
      <c r="J23" s="31"/>
      <c r="K23" s="38"/>
      <c r="M23" s="67"/>
      <c r="P23" s="14"/>
    </row>
    <row r="24" spans="1:16" ht="4.5" customHeight="1" thickTop="1">
      <c r="A24" s="67">
        <v>4</v>
      </c>
      <c r="B24" s="70" t="str">
        <f>VLOOKUP(A24,TEA,2)</f>
        <v>京都サンフ・ク</v>
      </c>
      <c r="C24" s="70"/>
      <c r="D24" s="71" t="str">
        <f>VLOOKUP(A24,TEA,3)</f>
        <v>(京都)</v>
      </c>
      <c r="F24" s="67"/>
      <c r="H24" s="14"/>
      <c r="I24" s="67">
        <f>IF(COUNT('大会結果'!I24)&gt;0,'大会結果'!I24,"")</f>
        <v>1</v>
      </c>
      <c r="P24" s="14"/>
    </row>
    <row r="25" spans="1:16" ht="4.5" customHeight="1">
      <c r="A25" s="67"/>
      <c r="B25" s="70"/>
      <c r="C25" s="70"/>
      <c r="D25" s="71"/>
      <c r="E25" s="11"/>
      <c r="F25" s="74"/>
      <c r="G25" s="11"/>
      <c r="H25" s="14"/>
      <c r="I25" s="67"/>
      <c r="P25" s="14"/>
    </row>
    <row r="26" spans="1:16" ht="4.5" customHeight="1">
      <c r="A26" s="67"/>
      <c r="B26" s="70"/>
      <c r="C26" s="70"/>
      <c r="D26" s="71"/>
      <c r="I26" s="67"/>
      <c r="N26" s="67"/>
      <c r="P26" s="14"/>
    </row>
    <row r="27" spans="1:19" ht="4.5" customHeight="1">
      <c r="A27" s="67"/>
      <c r="B27" s="70"/>
      <c r="C27" s="70"/>
      <c r="D27" s="71"/>
      <c r="N27" s="67"/>
      <c r="P27" s="14"/>
      <c r="Q27" s="11"/>
      <c r="R27" s="11"/>
      <c r="S27" s="11"/>
    </row>
    <row r="28" spans="1:21" ht="4.5" customHeight="1">
      <c r="A28" s="67">
        <v>5</v>
      </c>
      <c r="B28" s="70" t="str">
        <f>VLOOKUP(A28,TEA,2)</f>
        <v>Ｓスターズ・ク</v>
      </c>
      <c r="C28" s="70"/>
      <c r="D28" s="71" t="str">
        <f>VLOOKUP(A28,TEA,3)</f>
        <v>(富山)</v>
      </c>
      <c r="N28" s="67"/>
      <c r="P28" s="16"/>
      <c r="T28" s="14"/>
      <c r="U28" s="67">
        <f>IF(COUNT('大会結果'!U28)&gt;0,'大会結果'!U28,"")</f>
        <v>2</v>
      </c>
    </row>
    <row r="29" spans="1:21" ht="4.5" customHeight="1">
      <c r="A29" s="67"/>
      <c r="B29" s="70"/>
      <c r="C29" s="70"/>
      <c r="D29" s="71"/>
      <c r="I29" s="67">
        <f>IF(COUNT('大会結果'!I29)&gt;0,'大会結果'!I29,"")</f>
        <v>8</v>
      </c>
      <c r="N29" s="67"/>
      <c r="P29" s="14"/>
      <c r="T29" s="14"/>
      <c r="U29" s="67"/>
    </row>
    <row r="30" spans="1:21" ht="4.5" customHeight="1">
      <c r="A30" s="67"/>
      <c r="B30" s="70"/>
      <c r="C30" s="70"/>
      <c r="D30" s="71"/>
      <c r="E30" s="12"/>
      <c r="F30" s="75"/>
      <c r="G30" s="12"/>
      <c r="H30" s="14"/>
      <c r="I30" s="67"/>
      <c r="P30" s="14"/>
      <c r="T30" s="14"/>
      <c r="U30" s="67"/>
    </row>
    <row r="31" spans="1:20" ht="4.5" customHeight="1">
      <c r="A31" s="67"/>
      <c r="B31" s="70"/>
      <c r="C31" s="70"/>
      <c r="D31" s="71"/>
      <c r="F31" s="67"/>
      <c r="H31" s="14"/>
      <c r="I31" s="67"/>
      <c r="P31" s="14"/>
      <c r="T31" s="14"/>
    </row>
    <row r="32" spans="1:20" ht="4.5" customHeight="1">
      <c r="A32" s="67">
        <v>6</v>
      </c>
      <c r="B32" s="70" t="str">
        <f>VLOOKUP(A32,TEA,2)</f>
        <v>ネッシーズ</v>
      </c>
      <c r="C32" s="70"/>
      <c r="D32" s="71" t="str">
        <f>VLOOKUP(A32,TEA,3)</f>
        <v>(三重)</v>
      </c>
      <c r="F32" s="67"/>
      <c r="H32" s="16"/>
      <c r="I32" s="75">
        <f>IF(COUNT('大会結果'!I32)&gt;0,'大会結果'!I32,"")</f>
        <v>2</v>
      </c>
      <c r="J32" s="12"/>
      <c r="K32" s="28"/>
      <c r="M32" s="67">
        <f>IF(COUNT('大会結果'!M32)&gt;0,'大会結果'!M32,"")</f>
        <v>0</v>
      </c>
      <c r="P32" s="14"/>
      <c r="T32" s="14"/>
    </row>
    <row r="33" spans="1:20" ht="4.5" customHeight="1">
      <c r="A33" s="67"/>
      <c r="B33" s="70"/>
      <c r="C33" s="70"/>
      <c r="D33" s="71"/>
      <c r="E33" s="11"/>
      <c r="F33" s="74"/>
      <c r="G33" s="11"/>
      <c r="H33" s="14"/>
      <c r="I33" s="67"/>
      <c r="K33" s="29"/>
      <c r="M33" s="67"/>
      <c r="P33" s="14"/>
      <c r="Q33" s="67">
        <f>IF(COUNT('大会結果'!Q33)&gt;0,'大会結果'!Q33,"")</f>
        <v>7</v>
      </c>
      <c r="T33" s="14"/>
    </row>
    <row r="34" spans="1:20" ht="4.5" customHeight="1">
      <c r="A34" s="67"/>
      <c r="B34" s="70"/>
      <c r="C34" s="70"/>
      <c r="D34" s="71"/>
      <c r="I34" s="67"/>
      <c r="J34" s="67"/>
      <c r="K34" s="29"/>
      <c r="M34" s="67"/>
      <c r="P34" s="14"/>
      <c r="Q34" s="67"/>
      <c r="T34" s="14"/>
    </row>
    <row r="35" spans="1:20" ht="4.5" customHeight="1">
      <c r="A35" s="67"/>
      <c r="B35" s="70"/>
      <c r="C35" s="70"/>
      <c r="D35" s="71"/>
      <c r="J35" s="67"/>
      <c r="K35" s="29"/>
      <c r="M35" s="11"/>
      <c r="N35" s="11"/>
      <c r="O35" s="11"/>
      <c r="P35" s="14"/>
      <c r="Q35" s="67"/>
      <c r="T35" s="14"/>
    </row>
    <row r="36" spans="1:20" ht="4.5" customHeight="1">
      <c r="A36" s="67">
        <v>7</v>
      </c>
      <c r="B36" s="70" t="str">
        <f>VLOOKUP(A36,TEA,2)</f>
        <v>Ｖ.Ｖ.ＮＡＧ</v>
      </c>
      <c r="C36" s="70"/>
      <c r="D36" s="71" t="str">
        <f>VLOOKUP(A36,TEA,3)</f>
        <v>(長崎)</v>
      </c>
      <c r="J36" s="67"/>
      <c r="K36" s="29"/>
      <c r="L36" s="12"/>
      <c r="T36" s="14"/>
    </row>
    <row r="37" spans="1:20" ht="4.5" customHeight="1">
      <c r="A37" s="67"/>
      <c r="B37" s="70"/>
      <c r="C37" s="70"/>
      <c r="D37" s="71"/>
      <c r="I37" s="67">
        <f>IF(COUNT('大会結果'!I37)&gt;0,'大会結果'!I37,"")</f>
        <v>1</v>
      </c>
      <c r="J37" s="67"/>
      <c r="K37" s="29"/>
      <c r="M37" s="67">
        <f>IF(COUNT('大会結果'!M37)&gt;0,'大会結果'!M37,"")</f>
        <v>3</v>
      </c>
      <c r="T37" s="14"/>
    </row>
    <row r="38" spans="1:20" ht="4.5" customHeight="1">
      <c r="A38" s="67"/>
      <c r="B38" s="70"/>
      <c r="C38" s="70"/>
      <c r="D38" s="71"/>
      <c r="E38" s="12"/>
      <c r="F38" s="75"/>
      <c r="G38" s="12"/>
      <c r="H38" s="14"/>
      <c r="I38" s="67"/>
      <c r="K38" s="29"/>
      <c r="M38" s="67"/>
      <c r="T38" s="14"/>
    </row>
    <row r="39" spans="1:20" ht="4.5" customHeight="1">
      <c r="A39" s="67"/>
      <c r="B39" s="70"/>
      <c r="C39" s="70"/>
      <c r="D39" s="71"/>
      <c r="F39" s="67"/>
      <c r="H39" s="15"/>
      <c r="I39" s="74"/>
      <c r="J39" s="11"/>
      <c r="K39" s="30"/>
      <c r="M39" s="67"/>
      <c r="T39" s="14"/>
    </row>
    <row r="40" spans="1:20" ht="4.5" customHeight="1">
      <c r="A40" s="67">
        <v>8</v>
      </c>
      <c r="B40" s="70" t="str">
        <f>VLOOKUP(A40,TEA,2)</f>
        <v>岐阜エコデン</v>
      </c>
      <c r="C40" s="70"/>
      <c r="D40" s="71" t="str">
        <f>VLOOKUP(A40,TEA,3)</f>
        <v>(岐阜)</v>
      </c>
      <c r="F40" s="67"/>
      <c r="H40" s="14"/>
      <c r="I40" s="67">
        <f>IF(COUNT('大会結果'!I40)&gt;0,'大会結果'!I40,"")</f>
        <v>3</v>
      </c>
      <c r="T40" s="14"/>
    </row>
    <row r="41" spans="1:20" ht="4.5" customHeight="1">
      <c r="A41" s="67"/>
      <c r="B41" s="70"/>
      <c r="C41" s="70"/>
      <c r="D41" s="71"/>
      <c r="E41" s="11"/>
      <c r="F41" s="74"/>
      <c r="G41" s="11"/>
      <c r="H41" s="14"/>
      <c r="I41" s="67"/>
      <c r="T41" s="14"/>
    </row>
    <row r="42" spans="1:20" ht="4.5" customHeight="1">
      <c r="A42" s="67"/>
      <c r="B42" s="70"/>
      <c r="C42" s="70"/>
      <c r="D42" s="71"/>
      <c r="I42" s="67"/>
      <c r="R42" s="67"/>
      <c r="T42" s="14"/>
    </row>
    <row r="43" spans="1:23" ht="4.5" customHeight="1">
      <c r="A43" s="67"/>
      <c r="B43" s="70"/>
      <c r="C43" s="70"/>
      <c r="D43" s="71"/>
      <c r="R43" s="67"/>
      <c r="T43" s="14"/>
      <c r="U43" s="11"/>
      <c r="V43" s="11"/>
      <c r="W43" s="11"/>
    </row>
    <row r="44" spans="1:25" ht="4.5" customHeight="1">
      <c r="A44" s="67">
        <v>9</v>
      </c>
      <c r="B44" s="70" t="str">
        <f>VLOOKUP(A44,TEA,2)</f>
        <v>ダイワアクト</v>
      </c>
      <c r="C44" s="70"/>
      <c r="D44" s="71" t="str">
        <f>VLOOKUP(A44,TEA,3)</f>
        <v>(佐賀)</v>
      </c>
      <c r="R44" s="67"/>
      <c r="T44" s="16"/>
      <c r="X44" s="14"/>
      <c r="Y44" s="67">
        <f>IF(COUNT('大会結果'!Y44)&gt;0,'大会結果'!Y44,"")</f>
        <v>0</v>
      </c>
    </row>
    <row r="45" spans="1:25" ht="4.5" customHeight="1" thickBot="1">
      <c r="A45" s="67"/>
      <c r="B45" s="70"/>
      <c r="C45" s="70"/>
      <c r="D45" s="71"/>
      <c r="I45" s="67">
        <f>IF(COUNT('大会結果'!I45)&gt;0,'大会結果'!I45,"")</f>
        <v>2</v>
      </c>
      <c r="R45" s="67"/>
      <c r="T45" s="14"/>
      <c r="X45" s="14"/>
      <c r="Y45" s="67"/>
    </row>
    <row r="46" spans="1:25" ht="4.5" customHeight="1" thickTop="1">
      <c r="A46" s="67"/>
      <c r="B46" s="70"/>
      <c r="C46" s="70"/>
      <c r="D46" s="71"/>
      <c r="E46" s="32"/>
      <c r="F46" s="77"/>
      <c r="G46" s="32"/>
      <c r="H46" s="34"/>
      <c r="I46" s="67"/>
      <c r="T46" s="14"/>
      <c r="X46" s="14"/>
      <c r="Y46" s="67"/>
    </row>
    <row r="47" spans="1:24" ht="4.5" customHeight="1" thickBot="1">
      <c r="A47" s="67"/>
      <c r="B47" s="70"/>
      <c r="C47" s="70"/>
      <c r="D47" s="71"/>
      <c r="F47" s="67"/>
      <c r="H47" s="34"/>
      <c r="I47" s="67"/>
      <c r="T47" s="14"/>
      <c r="X47" s="14"/>
    </row>
    <row r="48" spans="1:28" ht="4.5" customHeight="1" thickTop="1">
      <c r="A48" s="67">
        <v>10</v>
      </c>
      <c r="B48" s="70" t="str">
        <f>VLOOKUP(A48,TEA,2)</f>
        <v>硬派クラブ</v>
      </c>
      <c r="C48" s="70"/>
      <c r="D48" s="71" t="str">
        <f>VLOOKUP(A48,TEA,3)</f>
        <v>(愛知)</v>
      </c>
      <c r="F48" s="67"/>
      <c r="H48" s="36"/>
      <c r="I48" s="77">
        <f>IF(COUNT('大会結果'!I48)&gt;0,'大会結果'!I48,"")</f>
        <v>0</v>
      </c>
      <c r="J48" s="32"/>
      <c r="K48" s="33"/>
      <c r="M48" s="67">
        <f>IF(COUNT('大会結果'!M48)&gt;0,'大会結果'!M48,"")</f>
        <v>3</v>
      </c>
      <c r="T48" s="14"/>
      <c r="X48" s="14"/>
      <c r="AB48" s="67"/>
    </row>
    <row r="49" spans="1:28" ht="4.5" customHeight="1">
      <c r="A49" s="67"/>
      <c r="B49" s="70"/>
      <c r="C49" s="70"/>
      <c r="D49" s="71"/>
      <c r="E49" s="11"/>
      <c r="F49" s="74"/>
      <c r="G49" s="11"/>
      <c r="H49" s="14"/>
      <c r="I49" s="67"/>
      <c r="K49" s="29"/>
      <c r="M49" s="67"/>
      <c r="T49" s="14"/>
      <c r="X49" s="14"/>
      <c r="AB49" s="67"/>
    </row>
    <row r="50" spans="1:28" ht="4.5" customHeight="1">
      <c r="A50" s="67"/>
      <c r="B50" s="70"/>
      <c r="C50" s="70"/>
      <c r="D50" s="71"/>
      <c r="I50" s="67"/>
      <c r="J50" s="67"/>
      <c r="K50" s="29"/>
      <c r="M50" s="67"/>
      <c r="T50" s="14"/>
      <c r="X50" s="14"/>
      <c r="AB50" s="67"/>
    </row>
    <row r="51" spans="1:28" ht="4.5" customHeight="1">
      <c r="A51" s="67"/>
      <c r="B51" s="70"/>
      <c r="C51" s="70"/>
      <c r="D51" s="71"/>
      <c r="J51" s="67"/>
      <c r="K51" s="29"/>
      <c r="M51" s="11"/>
      <c r="N51" s="11"/>
      <c r="O51" s="11"/>
      <c r="T51" s="14"/>
      <c r="X51" s="14"/>
      <c r="AB51" s="67"/>
    </row>
    <row r="52" spans="1:28" ht="4.5" customHeight="1">
      <c r="A52" s="67">
        <v>11</v>
      </c>
      <c r="B52" s="70" t="str">
        <f>VLOOKUP(A52,TEA,2)</f>
        <v>ウエダバッフ</v>
      </c>
      <c r="C52" s="70"/>
      <c r="D52" s="71" t="str">
        <f>VLOOKUP(A52,TEA,3)</f>
        <v>(広島)</v>
      </c>
      <c r="J52" s="67"/>
      <c r="K52" s="29"/>
      <c r="L52" s="12"/>
      <c r="P52" s="14"/>
      <c r="Q52" s="67">
        <f>IF(COUNT('大会結果'!Q52)&gt;0,'大会結果'!Q52,"")</f>
        <v>7</v>
      </c>
      <c r="T52" s="14"/>
      <c r="X52" s="14"/>
      <c r="AA52" s="67"/>
      <c r="AB52" s="67"/>
    </row>
    <row r="53" spans="1:28" ht="4.5" customHeight="1">
      <c r="A53" s="67"/>
      <c r="B53" s="70"/>
      <c r="C53" s="70"/>
      <c r="D53" s="71"/>
      <c r="I53" s="67">
        <f>IF(COUNT('大会結果'!I53)&gt;0,'大会結果'!I53,"")</f>
        <v>0</v>
      </c>
      <c r="J53" s="67"/>
      <c r="K53" s="29"/>
      <c r="M53" s="67">
        <f>IF(COUNT('大会結果'!M53)&gt;0,'大会結果'!M53,"")</f>
        <v>1</v>
      </c>
      <c r="P53" s="14"/>
      <c r="Q53" s="67"/>
      <c r="T53" s="14"/>
      <c r="X53" s="14"/>
      <c r="AA53" s="67"/>
      <c r="AB53" s="67"/>
    </row>
    <row r="54" spans="1:28" ht="4.5" customHeight="1">
      <c r="A54" s="67"/>
      <c r="B54" s="70"/>
      <c r="C54" s="70"/>
      <c r="D54" s="71"/>
      <c r="E54" s="12"/>
      <c r="F54" s="75"/>
      <c r="G54" s="12"/>
      <c r="H54" s="14"/>
      <c r="I54" s="67"/>
      <c r="K54" s="29"/>
      <c r="M54" s="67"/>
      <c r="P54" s="14"/>
      <c r="Q54" s="67"/>
      <c r="T54" s="14"/>
      <c r="X54" s="14"/>
      <c r="AA54" s="67"/>
      <c r="AB54" s="67"/>
    </row>
    <row r="55" spans="1:28" ht="4.5" customHeight="1" thickBot="1">
      <c r="A55" s="67"/>
      <c r="B55" s="70"/>
      <c r="C55" s="70"/>
      <c r="D55" s="71"/>
      <c r="F55" s="67"/>
      <c r="H55" s="37"/>
      <c r="I55" s="76"/>
      <c r="J55" s="31"/>
      <c r="K55" s="38"/>
      <c r="M55" s="67"/>
      <c r="P55" s="14"/>
      <c r="T55" s="14"/>
      <c r="X55" s="14"/>
      <c r="AA55" s="67"/>
      <c r="AB55" s="67"/>
    </row>
    <row r="56" spans="1:28" ht="4.5" customHeight="1" thickTop="1">
      <c r="A56" s="67">
        <v>12</v>
      </c>
      <c r="B56" s="70" t="str">
        <f>VLOOKUP(A56,TEA,2)</f>
        <v>東京アスリ・ク</v>
      </c>
      <c r="C56" s="70"/>
      <c r="D56" s="71" t="str">
        <f>VLOOKUP(A56,TEA,3)</f>
        <v>(東京)</v>
      </c>
      <c r="F56" s="67"/>
      <c r="H56" s="34"/>
      <c r="I56" s="67">
        <f>IF(COUNT('大会結果'!I56)&gt;0,'大会結果'!I56,"")</f>
        <v>3</v>
      </c>
      <c r="P56" s="14"/>
      <c r="T56" s="14"/>
      <c r="X56" s="14"/>
      <c r="AA56" s="67"/>
      <c r="AB56" s="67"/>
    </row>
    <row r="57" spans="1:28" ht="4.5" customHeight="1" thickBot="1">
      <c r="A57" s="67"/>
      <c r="B57" s="70"/>
      <c r="C57" s="70"/>
      <c r="D57" s="71"/>
      <c r="E57" s="31"/>
      <c r="F57" s="76"/>
      <c r="G57" s="31"/>
      <c r="H57" s="34"/>
      <c r="I57" s="67"/>
      <c r="P57" s="14"/>
      <c r="T57" s="14"/>
      <c r="U57" s="67">
        <f>IF(COUNT('大会結果'!U57)&gt;0,'大会結果'!U57,"")</f>
        <v>4</v>
      </c>
      <c r="X57" s="14"/>
      <c r="AA57" s="67"/>
      <c r="AB57" s="67"/>
    </row>
    <row r="58" spans="1:28" ht="4.5" customHeight="1" thickTop="1">
      <c r="A58" s="67"/>
      <c r="B58" s="70"/>
      <c r="C58" s="70"/>
      <c r="D58" s="71"/>
      <c r="I58" s="67"/>
      <c r="N58" s="67"/>
      <c r="P58" s="14"/>
      <c r="T58" s="14"/>
      <c r="U58" s="67"/>
      <c r="X58" s="14"/>
      <c r="AA58" s="67"/>
      <c r="AB58" s="67"/>
    </row>
    <row r="59" spans="1:28" ht="4.5" customHeight="1">
      <c r="A59" s="67"/>
      <c r="B59" s="70"/>
      <c r="C59" s="70"/>
      <c r="D59" s="71"/>
      <c r="N59" s="67"/>
      <c r="P59" s="14"/>
      <c r="Q59" s="11"/>
      <c r="R59" s="11"/>
      <c r="S59" s="11"/>
      <c r="T59" s="14"/>
      <c r="U59" s="67"/>
      <c r="X59" s="14"/>
      <c r="AA59" s="67"/>
      <c r="AB59" s="67"/>
    </row>
    <row r="60" spans="1:28" ht="4.5" customHeight="1">
      <c r="A60" s="67">
        <v>13</v>
      </c>
      <c r="B60" s="70" t="str">
        <f>VLOOKUP(A60,TEA,2)</f>
        <v>大阪グローバル</v>
      </c>
      <c r="C60" s="70"/>
      <c r="D60" s="71" t="str">
        <f>VLOOKUP(A60,TEA,3)</f>
        <v>(大阪)</v>
      </c>
      <c r="N60" s="67"/>
      <c r="P60" s="16"/>
      <c r="X60" s="14"/>
      <c r="AA60" s="67"/>
      <c r="AB60" s="67"/>
    </row>
    <row r="61" spans="1:28" ht="4.5" customHeight="1" thickBot="1">
      <c r="A61" s="67"/>
      <c r="B61" s="70"/>
      <c r="C61" s="70"/>
      <c r="D61" s="71"/>
      <c r="I61" s="67">
        <f>IF(COUNT('大会結果'!I61)&gt;0,'大会結果'!I61,"")</f>
        <v>12</v>
      </c>
      <c r="N61" s="67"/>
      <c r="P61" s="14"/>
      <c r="X61" s="14"/>
      <c r="AA61" s="67"/>
      <c r="AB61" s="67"/>
    </row>
    <row r="62" spans="1:28" ht="4.5" customHeight="1" thickTop="1">
      <c r="A62" s="67"/>
      <c r="B62" s="70"/>
      <c r="C62" s="70"/>
      <c r="D62" s="71"/>
      <c r="E62" s="32"/>
      <c r="F62" s="77"/>
      <c r="G62" s="32"/>
      <c r="H62" s="34"/>
      <c r="I62" s="67"/>
      <c r="P62" s="14"/>
      <c r="X62" s="14"/>
      <c r="AA62" s="67"/>
      <c r="AB62" s="67"/>
    </row>
    <row r="63" spans="1:28" ht="4.5" customHeight="1" thickBot="1">
      <c r="A63" s="67"/>
      <c r="B63" s="70"/>
      <c r="C63" s="70"/>
      <c r="D63" s="71"/>
      <c r="F63" s="67"/>
      <c r="H63" s="34"/>
      <c r="I63" s="67"/>
      <c r="P63" s="14"/>
      <c r="X63" s="14"/>
      <c r="AA63" s="67"/>
      <c r="AB63" s="67"/>
    </row>
    <row r="64" spans="1:28" ht="4.5" customHeight="1" thickTop="1">
      <c r="A64" s="67">
        <v>14</v>
      </c>
      <c r="B64" s="70" t="str">
        <f>VLOOKUP(A64,TEA,2)</f>
        <v>徳島ＩＳクラブ</v>
      </c>
      <c r="C64" s="70"/>
      <c r="D64" s="71" t="str">
        <f>VLOOKUP(A64,TEA,3)</f>
        <v>(徳島)</v>
      </c>
      <c r="F64" s="67"/>
      <c r="H64" s="36"/>
      <c r="I64" s="77">
        <f>IF(COUNT('大会結果'!I64)&gt;0,'大会結果'!I64,"")</f>
        <v>1</v>
      </c>
      <c r="J64" s="32"/>
      <c r="K64" s="33"/>
      <c r="M64" s="67">
        <f>IF(COUNT('大会結果'!M64)&gt;0,'大会結果'!M64,"")</f>
        <v>9</v>
      </c>
      <c r="P64" s="14"/>
      <c r="X64" s="14"/>
      <c r="AA64" s="67"/>
      <c r="AB64" s="67"/>
    </row>
    <row r="65" spans="1:28" ht="4.5" customHeight="1">
      <c r="A65" s="67"/>
      <c r="B65" s="70"/>
      <c r="C65" s="70"/>
      <c r="D65" s="71"/>
      <c r="E65" s="11"/>
      <c r="F65" s="74"/>
      <c r="G65" s="11"/>
      <c r="H65" s="14"/>
      <c r="I65" s="67"/>
      <c r="K65" s="29"/>
      <c r="M65" s="67"/>
      <c r="P65" s="14"/>
      <c r="Q65" s="67">
        <f>IF(COUNT('大会結果'!Q65)&gt;0,'大会結果'!Q65,"")</f>
        <v>9</v>
      </c>
      <c r="X65" s="14"/>
      <c r="AA65" s="67"/>
      <c r="AB65" s="67"/>
    </row>
    <row r="66" spans="1:28" ht="4.5" customHeight="1">
      <c r="A66" s="67"/>
      <c r="B66" s="70"/>
      <c r="C66" s="70"/>
      <c r="D66" s="71"/>
      <c r="I66" s="67"/>
      <c r="J66" s="67"/>
      <c r="K66" s="29"/>
      <c r="M66" s="67"/>
      <c r="P66" s="14"/>
      <c r="Q66" s="67"/>
      <c r="X66" s="14"/>
      <c r="AA66" s="67"/>
      <c r="AB66" s="67"/>
    </row>
    <row r="67" spans="1:28" ht="4.5" customHeight="1">
      <c r="A67" s="67"/>
      <c r="B67" s="70"/>
      <c r="C67" s="70"/>
      <c r="D67" s="71"/>
      <c r="J67" s="67"/>
      <c r="K67" s="29"/>
      <c r="M67" s="11"/>
      <c r="N67" s="11"/>
      <c r="O67" s="11"/>
      <c r="P67" s="14"/>
      <c r="Q67" s="67"/>
      <c r="X67" s="14"/>
      <c r="AA67" s="67"/>
      <c r="AB67" s="67"/>
    </row>
    <row r="68" spans="1:28" ht="4.5" customHeight="1">
      <c r="A68" s="67">
        <v>15</v>
      </c>
      <c r="B68" s="70" t="str">
        <f>VLOOKUP(A68,TEA,2)</f>
        <v>丸山物産・ク</v>
      </c>
      <c r="C68" s="70"/>
      <c r="D68" s="71" t="str">
        <f>VLOOKUP(A68,TEA,3)</f>
        <v>(鹿児島)</v>
      </c>
      <c r="J68" s="67"/>
      <c r="K68" s="29"/>
      <c r="L68" s="12"/>
      <c r="X68" s="14"/>
      <c r="AA68" s="67"/>
      <c r="AB68" s="67"/>
    </row>
    <row r="69" spans="1:28" ht="4.5" customHeight="1">
      <c r="A69" s="67"/>
      <c r="B69" s="70"/>
      <c r="C69" s="70"/>
      <c r="D69" s="71"/>
      <c r="I69" s="67">
        <f>IF(COUNT('大会結果'!I69)&gt;0,'大会結果'!I69,"")</f>
        <v>9</v>
      </c>
      <c r="J69" s="67"/>
      <c r="K69" s="29"/>
      <c r="M69" s="67">
        <f>IF(COUNT('大会結果'!M69)&gt;0,'大会結果'!M69,"")</f>
        <v>8</v>
      </c>
      <c r="X69" s="14"/>
      <c r="AA69" s="67"/>
      <c r="AB69" s="67"/>
    </row>
    <row r="70" spans="1:28" ht="4.5" customHeight="1">
      <c r="A70" s="67"/>
      <c r="B70" s="70"/>
      <c r="C70" s="70"/>
      <c r="D70" s="71"/>
      <c r="E70" s="12"/>
      <c r="F70" s="75"/>
      <c r="G70" s="12"/>
      <c r="H70" s="14"/>
      <c r="I70" s="67"/>
      <c r="K70" s="29"/>
      <c r="M70" s="67"/>
      <c r="X70" s="14"/>
      <c r="AA70" s="67"/>
      <c r="AB70" s="67"/>
    </row>
    <row r="71" spans="1:28" ht="4.5" customHeight="1">
      <c r="A71" s="67"/>
      <c r="B71" s="70"/>
      <c r="C71" s="70"/>
      <c r="D71" s="71"/>
      <c r="F71" s="67"/>
      <c r="H71" s="15"/>
      <c r="I71" s="74"/>
      <c r="J71" s="11"/>
      <c r="K71" s="30"/>
      <c r="M71" s="67"/>
      <c r="X71" s="14"/>
      <c r="AA71" s="67"/>
      <c r="AB71" s="67"/>
    </row>
    <row r="72" spans="1:28" ht="4.5" customHeight="1">
      <c r="A72" s="67">
        <v>16</v>
      </c>
      <c r="B72" s="70" t="str">
        <f>VLOOKUP(A72,TEA,2)</f>
        <v>ＹＡＭＡ・ク</v>
      </c>
      <c r="C72" s="70"/>
      <c r="D72" s="71" t="str">
        <f>VLOOKUP(A72,TEA,3)</f>
        <v>(山形)</v>
      </c>
      <c r="F72" s="67"/>
      <c r="H72" s="14"/>
      <c r="I72" s="67">
        <f>IF(COUNT('大会結果'!I72)&gt;0,'大会結果'!I72,"")</f>
        <v>2</v>
      </c>
      <c r="X72" s="14"/>
      <c r="AA72" s="67"/>
      <c r="AB72" s="67"/>
    </row>
    <row r="73" spans="1:28" ht="4.5" customHeight="1">
      <c r="A73" s="67"/>
      <c r="B73" s="70"/>
      <c r="C73" s="70"/>
      <c r="D73" s="71"/>
      <c r="E73" s="11"/>
      <c r="F73" s="74"/>
      <c r="G73" s="11"/>
      <c r="H73" s="14"/>
      <c r="I73" s="67"/>
      <c r="X73" s="14"/>
      <c r="AA73" s="67"/>
      <c r="AB73" s="67"/>
    </row>
    <row r="74" spans="1:28" ht="4.5" customHeight="1">
      <c r="A74" s="67"/>
      <c r="B74" s="70"/>
      <c r="C74" s="70"/>
      <c r="D74" s="71"/>
      <c r="I74" s="67"/>
      <c r="V74" s="67"/>
      <c r="X74" s="14"/>
      <c r="AA74" s="67"/>
      <c r="AB74" s="67"/>
    </row>
    <row r="75" spans="1:28" ht="4.5" customHeight="1">
      <c r="A75" s="67"/>
      <c r="B75" s="70"/>
      <c r="C75" s="70"/>
      <c r="D75" s="71"/>
      <c r="V75" s="67"/>
      <c r="X75" s="14"/>
      <c r="Y75" s="11"/>
      <c r="Z75" s="11"/>
      <c r="AA75" s="67"/>
      <c r="AB75" s="67"/>
    </row>
    <row r="76" spans="1:28" ht="4.5" customHeight="1">
      <c r="A76" s="67">
        <v>17</v>
      </c>
      <c r="B76" s="70" t="str">
        <f>VLOOKUP(A76,TEA,2)</f>
        <v>新見城山・ク</v>
      </c>
      <c r="C76" s="70"/>
      <c r="D76" s="71" t="str">
        <f>VLOOKUP(A76,TEA,3)</f>
        <v>(岡山)</v>
      </c>
      <c r="V76" s="67"/>
      <c r="X76" s="16"/>
      <c r="AA76" s="67"/>
      <c r="AB76" s="67"/>
    </row>
    <row r="77" spans="1:28" ht="4.5" customHeight="1">
      <c r="A77" s="67"/>
      <c r="B77" s="70"/>
      <c r="C77" s="70"/>
      <c r="D77" s="71"/>
      <c r="I77" s="67">
        <f>IF(COUNT('大会結果'!I77)&gt;0,'大会結果'!I77,"")</f>
        <v>2</v>
      </c>
      <c r="V77" s="67"/>
      <c r="X77" s="14"/>
      <c r="AA77" s="67"/>
      <c r="AB77" s="67"/>
    </row>
    <row r="78" spans="1:27" ht="4.5" customHeight="1">
      <c r="A78" s="67"/>
      <c r="B78" s="70"/>
      <c r="C78" s="70"/>
      <c r="D78" s="71"/>
      <c r="E78" s="12"/>
      <c r="F78" s="75"/>
      <c r="G78" s="12"/>
      <c r="H78" s="14"/>
      <c r="I78" s="67"/>
      <c r="X78" s="14"/>
      <c r="AA78" s="67"/>
    </row>
    <row r="79" spans="1:27" ht="4.5" customHeight="1" thickBot="1">
      <c r="A79" s="67"/>
      <c r="B79" s="70"/>
      <c r="C79" s="70"/>
      <c r="D79" s="71"/>
      <c r="F79" s="67"/>
      <c r="H79" s="14"/>
      <c r="I79" s="67"/>
      <c r="X79" s="14"/>
      <c r="AA79" s="67"/>
    </row>
    <row r="80" spans="1:27" ht="4.5" customHeight="1" thickTop="1">
      <c r="A80" s="67">
        <v>18</v>
      </c>
      <c r="B80" s="70" t="str">
        <f>VLOOKUP(A80,TEA,2)</f>
        <v>松神子倶楽部</v>
      </c>
      <c r="C80" s="70"/>
      <c r="D80" s="71" t="str">
        <f>VLOOKUP(A80,TEA,3)</f>
        <v>(愛媛)</v>
      </c>
      <c r="F80" s="67"/>
      <c r="H80" s="39"/>
      <c r="I80" s="77">
        <f>IF(COUNT('大会結果'!I80)&gt;0,'大会結果'!I80,"")</f>
        <v>9</v>
      </c>
      <c r="J80" s="32"/>
      <c r="K80" s="33"/>
      <c r="M80" s="67">
        <f>IF(COUNT('大会結果'!M80)&gt;0,'大会結果'!M80,"")</f>
        <v>2</v>
      </c>
      <c r="X80" s="14"/>
      <c r="AA80" s="67"/>
    </row>
    <row r="81" spans="1:27" ht="4.5" customHeight="1" thickBot="1">
      <c r="A81" s="67"/>
      <c r="B81" s="70"/>
      <c r="C81" s="70"/>
      <c r="D81" s="71"/>
      <c r="E81" s="31"/>
      <c r="F81" s="76"/>
      <c r="G81" s="31"/>
      <c r="H81" s="34"/>
      <c r="I81" s="67"/>
      <c r="K81" s="29"/>
      <c r="M81" s="67"/>
      <c r="X81" s="14"/>
      <c r="AA81" s="67"/>
    </row>
    <row r="82" spans="1:27" ht="4.5" customHeight="1" thickTop="1">
      <c r="A82" s="67"/>
      <c r="B82" s="70"/>
      <c r="C82" s="70"/>
      <c r="D82" s="71"/>
      <c r="I82" s="67"/>
      <c r="J82" s="67"/>
      <c r="K82" s="29"/>
      <c r="M82" s="67"/>
      <c r="X82" s="14"/>
      <c r="AA82" s="67"/>
    </row>
    <row r="83" spans="1:27" ht="4.5" customHeight="1">
      <c r="A83" s="67"/>
      <c r="B83" s="70"/>
      <c r="C83" s="70"/>
      <c r="D83" s="71"/>
      <c r="J83" s="67"/>
      <c r="K83" s="29"/>
      <c r="M83" s="11"/>
      <c r="N83" s="11"/>
      <c r="O83" s="11"/>
      <c r="X83" s="14"/>
      <c r="AA83" s="67"/>
    </row>
    <row r="84" spans="1:27" ht="4.5" customHeight="1">
      <c r="A84" s="67">
        <v>19</v>
      </c>
      <c r="B84" s="70" t="str">
        <f>VLOOKUP(A84,TEA,2)</f>
        <v>大森ソフト・ク</v>
      </c>
      <c r="C84" s="70"/>
      <c r="D84" s="71" t="str">
        <f>VLOOKUP(A84,TEA,3)</f>
        <v>(富山)</v>
      </c>
      <c r="J84" s="67"/>
      <c r="K84" s="29"/>
      <c r="L84" s="12"/>
      <c r="P84" s="14"/>
      <c r="Q84" s="67">
        <f>IF(COUNT('大会結果'!Q84)&gt;0,'大会結果'!Q84,"")</f>
        <v>0</v>
      </c>
      <c r="X84" s="14"/>
      <c r="AA84" s="67"/>
    </row>
    <row r="85" spans="1:27" ht="4.5" customHeight="1" thickBot="1">
      <c r="A85" s="67"/>
      <c r="B85" s="70"/>
      <c r="C85" s="70"/>
      <c r="D85" s="71"/>
      <c r="I85" s="67">
        <f>IF(COUNT('大会結果'!I85)&gt;0,'大会結果'!I85,"")</f>
        <v>13</v>
      </c>
      <c r="J85" s="67"/>
      <c r="K85" s="29"/>
      <c r="M85" s="67">
        <f>IF(COUNT('大会結果'!M85)&gt;0,'大会結果'!M85,"")</f>
        <v>7</v>
      </c>
      <c r="P85" s="14"/>
      <c r="Q85" s="67"/>
      <c r="X85" s="14"/>
      <c r="AA85" s="67"/>
    </row>
    <row r="86" spans="1:27" ht="4.5" customHeight="1" thickTop="1">
      <c r="A86" s="67"/>
      <c r="B86" s="70"/>
      <c r="C86" s="70"/>
      <c r="D86" s="71"/>
      <c r="E86" s="32"/>
      <c r="F86" s="77"/>
      <c r="G86" s="32"/>
      <c r="H86" s="34"/>
      <c r="I86" s="67"/>
      <c r="K86" s="29"/>
      <c r="M86" s="67"/>
      <c r="P86" s="14"/>
      <c r="Q86" s="67"/>
      <c r="X86" s="14"/>
      <c r="AA86" s="67"/>
    </row>
    <row r="87" spans="1:27" ht="4.5" customHeight="1" thickBot="1">
      <c r="A87" s="67"/>
      <c r="B87" s="70"/>
      <c r="C87" s="70"/>
      <c r="D87" s="71"/>
      <c r="F87" s="67"/>
      <c r="H87" s="35"/>
      <c r="I87" s="76"/>
      <c r="J87" s="31"/>
      <c r="K87" s="38"/>
      <c r="M87" s="67"/>
      <c r="P87" s="14"/>
      <c r="X87" s="14"/>
      <c r="AA87" s="67"/>
    </row>
    <row r="88" spans="1:27" ht="4.5" customHeight="1" thickTop="1">
      <c r="A88" s="67">
        <v>20</v>
      </c>
      <c r="B88" s="70" t="str">
        <f>VLOOKUP(A88,TEA,2)</f>
        <v>北川通信ＳＣ</v>
      </c>
      <c r="C88" s="70"/>
      <c r="D88" s="71" t="str">
        <f>VLOOKUP(A88,TEA,3)</f>
        <v>(熊本)</v>
      </c>
      <c r="F88" s="67"/>
      <c r="H88" s="14"/>
      <c r="I88" s="67">
        <f>IF(COUNT('大会結果'!I88)&gt;0,'大会結果'!I88,"")</f>
        <v>2</v>
      </c>
      <c r="P88" s="14"/>
      <c r="X88" s="14"/>
      <c r="AA88" s="67"/>
    </row>
    <row r="89" spans="1:27" ht="4.5" customHeight="1">
      <c r="A89" s="67"/>
      <c r="B89" s="70"/>
      <c r="C89" s="70"/>
      <c r="D89" s="71"/>
      <c r="E89" s="11"/>
      <c r="F89" s="74"/>
      <c r="G89" s="11"/>
      <c r="H89" s="14"/>
      <c r="I89" s="67"/>
      <c r="P89" s="14"/>
      <c r="X89" s="14"/>
      <c r="AA89" s="67"/>
    </row>
    <row r="90" spans="1:27" ht="4.5" customHeight="1">
      <c r="A90" s="67"/>
      <c r="B90" s="70"/>
      <c r="C90" s="70"/>
      <c r="D90" s="71"/>
      <c r="I90" s="67"/>
      <c r="N90" s="67"/>
      <c r="P90" s="14"/>
      <c r="X90" s="14"/>
      <c r="AA90" s="67"/>
    </row>
    <row r="91" spans="1:27" ht="4.5" customHeight="1">
      <c r="A91" s="67"/>
      <c r="B91" s="70"/>
      <c r="C91" s="70"/>
      <c r="D91" s="71"/>
      <c r="N91" s="67"/>
      <c r="P91" s="14"/>
      <c r="Q91" s="11"/>
      <c r="R91" s="11"/>
      <c r="S91" s="11"/>
      <c r="X91" s="14"/>
      <c r="AA91" s="67"/>
    </row>
    <row r="92" spans="1:27" ht="4.5" customHeight="1">
      <c r="A92" s="67">
        <v>21</v>
      </c>
      <c r="B92" s="70" t="str">
        <f>VLOOKUP(A92,TEA,2)</f>
        <v>京都クラブ</v>
      </c>
      <c r="C92" s="70"/>
      <c r="D92" s="71" t="str">
        <f>VLOOKUP(A92,TEA,3)</f>
        <v>(京都)</v>
      </c>
      <c r="N92" s="67"/>
      <c r="P92" s="16"/>
      <c r="T92" s="14"/>
      <c r="U92" s="67">
        <f>IF(COUNT('大会結果'!U92)&gt;0,'大会結果'!U92,"")</f>
        <v>7</v>
      </c>
      <c r="X92" s="14"/>
      <c r="AA92" s="67"/>
    </row>
    <row r="93" spans="1:27" ht="4.5" customHeight="1">
      <c r="A93" s="67"/>
      <c r="B93" s="70"/>
      <c r="C93" s="70"/>
      <c r="D93" s="71"/>
      <c r="I93" s="67">
        <f>IF(COUNT('大会結果'!I93)&gt;0,'大会結果'!I93,"")</f>
        <v>0</v>
      </c>
      <c r="N93" s="67"/>
      <c r="P93" s="14"/>
      <c r="T93" s="14"/>
      <c r="U93" s="67"/>
      <c r="X93" s="14"/>
      <c r="AA93" s="67"/>
    </row>
    <row r="94" spans="1:27" ht="4.5" customHeight="1">
      <c r="A94" s="67"/>
      <c r="B94" s="70"/>
      <c r="C94" s="70"/>
      <c r="D94" s="71"/>
      <c r="E94" s="12"/>
      <c r="F94" s="75"/>
      <c r="G94" s="12"/>
      <c r="H94" s="14"/>
      <c r="I94" s="67"/>
      <c r="P94" s="14"/>
      <c r="T94" s="14"/>
      <c r="U94" s="67"/>
      <c r="X94" s="14"/>
      <c r="AA94" s="67"/>
    </row>
    <row r="95" spans="1:27" ht="4.5" customHeight="1">
      <c r="A95" s="67"/>
      <c r="B95" s="70"/>
      <c r="C95" s="70"/>
      <c r="D95" s="71"/>
      <c r="F95" s="67"/>
      <c r="H95" s="14"/>
      <c r="I95" s="67"/>
      <c r="P95" s="14"/>
      <c r="T95" s="14"/>
      <c r="X95" s="14"/>
      <c r="AA95" s="67"/>
    </row>
    <row r="96" spans="1:27" ht="4.5" customHeight="1">
      <c r="A96" s="67">
        <v>22</v>
      </c>
      <c r="B96" s="70" t="str">
        <f>VLOOKUP(A96,TEA,2)</f>
        <v>水流クラブ</v>
      </c>
      <c r="C96" s="70"/>
      <c r="D96" s="71" t="str">
        <f>VLOOKUP(A96,TEA,3)</f>
        <v>(長崎)</v>
      </c>
      <c r="F96" s="67"/>
      <c r="H96" s="16"/>
      <c r="I96" s="75">
        <f>IF(COUNT('大会結果'!I96)&gt;0,'大会結果'!I96,"")</f>
        <v>4</v>
      </c>
      <c r="J96" s="12"/>
      <c r="K96" s="28"/>
      <c r="M96" s="67">
        <f>IF(COUNT('大会結果'!M96)&gt;0,'大会結果'!M96,"")</f>
      </c>
      <c r="P96" s="14"/>
      <c r="T96" s="14"/>
      <c r="X96" s="14"/>
      <c r="AA96" s="67"/>
    </row>
    <row r="97" spans="1:27" ht="4.5" customHeight="1">
      <c r="A97" s="67"/>
      <c r="B97" s="70"/>
      <c r="C97" s="70"/>
      <c r="D97" s="71"/>
      <c r="E97" s="11"/>
      <c r="F97" s="74"/>
      <c r="G97" s="11"/>
      <c r="H97" s="14"/>
      <c r="I97" s="67"/>
      <c r="K97" s="29"/>
      <c r="M97" s="67"/>
      <c r="P97" s="14"/>
      <c r="Q97" s="67">
        <f>IF(COUNT('大会結果'!Q97)&gt;0,'大会結果'!Q97,"")</f>
        <v>7</v>
      </c>
      <c r="T97" s="14"/>
      <c r="X97" s="14"/>
      <c r="AA97" s="67"/>
    </row>
    <row r="98" spans="1:27" ht="4.5" customHeight="1">
      <c r="A98" s="67"/>
      <c r="B98" s="70"/>
      <c r="C98" s="70"/>
      <c r="D98" s="71"/>
      <c r="I98" s="67"/>
      <c r="J98" s="67"/>
      <c r="K98" s="29"/>
      <c r="M98" s="67"/>
      <c r="P98" s="14"/>
      <c r="Q98" s="67"/>
      <c r="T98" s="14"/>
      <c r="X98" s="14"/>
      <c r="AA98" s="67"/>
    </row>
    <row r="99" spans="1:24" ht="4.5" customHeight="1">
      <c r="A99" s="67"/>
      <c r="B99" s="70"/>
      <c r="C99" s="70"/>
      <c r="D99" s="71"/>
      <c r="J99" s="67"/>
      <c r="K99" s="29"/>
      <c r="M99" s="11"/>
      <c r="N99" s="11"/>
      <c r="O99" s="11"/>
      <c r="P99" s="14"/>
      <c r="Q99" s="67"/>
      <c r="T99" s="14"/>
      <c r="X99" s="14"/>
    </row>
    <row r="100" spans="1:24" ht="4.5" customHeight="1">
      <c r="A100" s="67">
        <v>23</v>
      </c>
      <c r="B100" s="70" t="str">
        <f>VLOOKUP(A100,TEA,2)</f>
        <v>四街道クラブ</v>
      </c>
      <c r="C100" s="70"/>
      <c r="D100" s="71" t="str">
        <f>VLOOKUP(A100,TEA,3)</f>
        <v>(千葉)</v>
      </c>
      <c r="J100" s="67"/>
      <c r="K100" s="29"/>
      <c r="L100" s="12"/>
      <c r="T100" s="14"/>
      <c r="X100" s="14"/>
    </row>
    <row r="101" spans="1:24" ht="4.5" customHeight="1">
      <c r="A101" s="67"/>
      <c r="B101" s="70"/>
      <c r="C101" s="70"/>
      <c r="D101" s="71"/>
      <c r="I101" s="67">
        <f>IF(COUNT('大会結果'!I101)&gt;0,'大会結果'!I101,"")</f>
        <v>0</v>
      </c>
      <c r="J101" s="67"/>
      <c r="K101" s="29"/>
      <c r="M101" s="67">
        <f>IF(COUNT('大会結果'!M101)&gt;0,'大会結果'!M101,"")</f>
        <v>2</v>
      </c>
      <c r="T101" s="14"/>
      <c r="X101" s="14"/>
    </row>
    <row r="102" spans="1:24" ht="4.5" customHeight="1">
      <c r="A102" s="67"/>
      <c r="B102" s="70"/>
      <c r="C102" s="70"/>
      <c r="D102" s="71"/>
      <c r="E102" s="12"/>
      <c r="F102" s="75"/>
      <c r="G102" s="12"/>
      <c r="H102" s="14"/>
      <c r="I102" s="67"/>
      <c r="K102" s="29"/>
      <c r="M102" s="67"/>
      <c r="T102" s="14"/>
      <c r="X102" s="14"/>
    </row>
    <row r="103" spans="1:24" ht="4.5" customHeight="1">
      <c r="A103" s="67"/>
      <c r="B103" s="70"/>
      <c r="C103" s="70"/>
      <c r="D103" s="71"/>
      <c r="F103" s="67"/>
      <c r="H103" s="15"/>
      <c r="I103" s="74"/>
      <c r="J103" s="11"/>
      <c r="K103" s="30"/>
      <c r="M103" s="67"/>
      <c r="T103" s="14"/>
      <c r="X103" s="14"/>
    </row>
    <row r="104" spans="1:24" ht="4.5" customHeight="1">
      <c r="A104" s="67">
        <v>24</v>
      </c>
      <c r="B104" s="70" t="str">
        <f>VLOOKUP(A104,TEA,2)</f>
        <v>平林金属・ク</v>
      </c>
      <c r="C104" s="70"/>
      <c r="D104" s="71" t="str">
        <f>VLOOKUP(A104,TEA,3)</f>
        <v>(岡山)</v>
      </c>
      <c r="F104" s="67"/>
      <c r="H104" s="14"/>
      <c r="I104" s="67">
        <f>IF(COUNT('大会結果'!I104)&gt;0,'大会結果'!I104,"")</f>
        <v>6</v>
      </c>
      <c r="T104" s="14"/>
      <c r="X104" s="14"/>
    </row>
    <row r="105" spans="1:25" ht="4.5" customHeight="1">
      <c r="A105" s="67"/>
      <c r="B105" s="70"/>
      <c r="C105" s="70"/>
      <c r="D105" s="71"/>
      <c r="E105" s="11"/>
      <c r="F105" s="74"/>
      <c r="G105" s="11"/>
      <c r="H105" s="14"/>
      <c r="I105" s="67"/>
      <c r="T105" s="14"/>
      <c r="X105" s="14"/>
      <c r="Y105" s="67">
        <f>IF(COUNT('大会結果'!Y105)&gt;0,'大会結果'!Y105,"")</f>
        <v>2</v>
      </c>
    </row>
    <row r="106" spans="1:25" ht="4.5" customHeight="1">
      <c r="A106" s="67"/>
      <c r="B106" s="70"/>
      <c r="C106" s="70"/>
      <c r="D106" s="71"/>
      <c r="I106" s="67"/>
      <c r="R106" s="67"/>
      <c r="T106" s="14"/>
      <c r="X106" s="14"/>
      <c r="Y106" s="67"/>
    </row>
    <row r="107" spans="1:25" ht="4.5" customHeight="1">
      <c r="A107" s="67"/>
      <c r="B107" s="70"/>
      <c r="C107" s="70"/>
      <c r="D107" s="71"/>
      <c r="R107" s="67"/>
      <c r="T107" s="14"/>
      <c r="U107" s="11"/>
      <c r="V107" s="11"/>
      <c r="W107" s="11"/>
      <c r="X107" s="14"/>
      <c r="Y107" s="67"/>
    </row>
    <row r="108" spans="1:20" ht="4.5" customHeight="1">
      <c r="A108" s="67">
        <v>25</v>
      </c>
      <c r="B108" s="70" t="str">
        <f>VLOOKUP(A108,TEA,2)</f>
        <v>鹿屋中央電機</v>
      </c>
      <c r="C108" s="70"/>
      <c r="D108" s="71" t="str">
        <f>VLOOKUP(A108,TEA,3)</f>
        <v>(鹿児島)</v>
      </c>
      <c r="R108" s="67"/>
      <c r="T108" s="16"/>
    </row>
    <row r="109" spans="1:20" ht="4.5" customHeight="1">
      <c r="A109" s="67"/>
      <c r="B109" s="70"/>
      <c r="C109" s="70"/>
      <c r="D109" s="71"/>
      <c r="I109" s="67">
        <f>IF(COUNT('大会結果'!I109)&gt;0,'大会結果'!I109,"")</f>
        <v>2</v>
      </c>
      <c r="R109" s="67"/>
      <c r="T109" s="14"/>
    </row>
    <row r="110" spans="1:20" ht="4.5" customHeight="1">
      <c r="A110" s="67"/>
      <c r="B110" s="70"/>
      <c r="C110" s="70"/>
      <c r="D110" s="71"/>
      <c r="E110" s="12"/>
      <c r="F110" s="75"/>
      <c r="G110" s="12"/>
      <c r="H110" s="14"/>
      <c r="I110" s="67"/>
      <c r="T110" s="14"/>
    </row>
    <row r="111" spans="1:20" ht="4.5" customHeight="1" thickBot="1">
      <c r="A111" s="67"/>
      <c r="B111" s="70"/>
      <c r="C111" s="70"/>
      <c r="D111" s="71"/>
      <c r="F111" s="67"/>
      <c r="H111" s="14"/>
      <c r="I111" s="67"/>
      <c r="T111" s="14"/>
    </row>
    <row r="112" spans="1:20" ht="4.5" customHeight="1" thickTop="1">
      <c r="A112" s="67">
        <v>26</v>
      </c>
      <c r="B112" s="70" t="str">
        <f>VLOOKUP(A112,TEA,2)</f>
        <v>取手インディ</v>
      </c>
      <c r="C112" s="70"/>
      <c r="D112" s="71" t="str">
        <f>VLOOKUP(A112,TEA,3)</f>
        <v>(茨城)</v>
      </c>
      <c r="F112" s="67"/>
      <c r="H112" s="39"/>
      <c r="I112" s="77">
        <f>IF(COUNT('大会結果'!I112)&gt;0,'大会結果'!I112,"")</f>
        <v>10</v>
      </c>
      <c r="J112" s="32"/>
      <c r="K112" s="33"/>
      <c r="M112" s="67">
        <f>IF(COUNT('大会結果'!M112)&gt;0,'大会結果'!M112,"")</f>
        <v>2</v>
      </c>
      <c r="T112" s="14"/>
    </row>
    <row r="113" spans="1:20" ht="4.5" customHeight="1" thickBot="1">
      <c r="A113" s="67"/>
      <c r="B113" s="70"/>
      <c r="C113" s="70"/>
      <c r="D113" s="71"/>
      <c r="E113" s="31"/>
      <c r="F113" s="76"/>
      <c r="G113" s="31"/>
      <c r="H113" s="34"/>
      <c r="I113" s="67"/>
      <c r="K113" s="29"/>
      <c r="M113" s="67"/>
      <c r="T113" s="14"/>
    </row>
    <row r="114" spans="1:20" ht="4.5" customHeight="1" thickTop="1">
      <c r="A114" s="67"/>
      <c r="B114" s="70"/>
      <c r="C114" s="70"/>
      <c r="D114" s="71"/>
      <c r="I114" s="67"/>
      <c r="J114" s="67"/>
      <c r="K114" s="29"/>
      <c r="M114" s="67"/>
      <c r="T114" s="14"/>
    </row>
    <row r="115" spans="1:20" ht="4.5" customHeight="1">
      <c r="A115" s="67"/>
      <c r="B115" s="70"/>
      <c r="C115" s="70"/>
      <c r="D115" s="71"/>
      <c r="J115" s="67"/>
      <c r="K115" s="29"/>
      <c r="M115" s="11"/>
      <c r="N115" s="11"/>
      <c r="O115" s="11"/>
      <c r="T115" s="14"/>
    </row>
    <row r="116" spans="1:20" ht="4.5" customHeight="1">
      <c r="A116" s="67">
        <v>27</v>
      </c>
      <c r="B116" s="70" t="str">
        <f>VLOOKUP(A116,TEA,2)</f>
        <v>Ｓｌａｐ－ｕｐ</v>
      </c>
      <c r="C116" s="70"/>
      <c r="D116" s="71" t="str">
        <f>VLOOKUP(A116,TEA,3)</f>
        <v>(福井)</v>
      </c>
      <c r="J116" s="67"/>
      <c r="K116" s="29"/>
      <c r="L116" s="12"/>
      <c r="P116" s="14"/>
      <c r="Q116" s="67">
        <f>IF(COUNT('大会結果'!Q116)&gt;0,'大会結果'!Q116,"")</f>
        <v>0</v>
      </c>
      <c r="T116" s="14"/>
    </row>
    <row r="117" spans="1:20" ht="4.5" customHeight="1" thickBot="1">
      <c r="A117" s="67"/>
      <c r="B117" s="70"/>
      <c r="C117" s="70"/>
      <c r="D117" s="71"/>
      <c r="I117" s="67">
        <f>IF(COUNT('大会結果'!I117)&gt;0,'大会結果'!I117,"")</f>
        <v>5</v>
      </c>
      <c r="J117" s="67"/>
      <c r="K117" s="29"/>
      <c r="M117" s="67">
        <f>IF(COUNT('大会結果'!M117)&gt;0,'大会結果'!M117,"")</f>
        <v>5</v>
      </c>
      <c r="P117" s="14"/>
      <c r="Q117" s="67"/>
      <c r="T117" s="14"/>
    </row>
    <row r="118" spans="1:20" ht="4.5" customHeight="1" thickTop="1">
      <c r="A118" s="67"/>
      <c r="B118" s="70"/>
      <c r="C118" s="70"/>
      <c r="D118" s="71"/>
      <c r="E118" s="32"/>
      <c r="F118" s="77"/>
      <c r="G118" s="32"/>
      <c r="H118" s="34"/>
      <c r="I118" s="67"/>
      <c r="K118" s="29"/>
      <c r="M118" s="67"/>
      <c r="P118" s="14"/>
      <c r="Q118" s="67"/>
      <c r="T118" s="14"/>
    </row>
    <row r="119" spans="1:20" ht="4.5" customHeight="1" thickBot="1">
      <c r="A119" s="67"/>
      <c r="B119" s="70"/>
      <c r="C119" s="70"/>
      <c r="D119" s="71"/>
      <c r="F119" s="67"/>
      <c r="H119" s="35"/>
      <c r="I119" s="76"/>
      <c r="J119" s="31"/>
      <c r="K119" s="38"/>
      <c r="M119" s="67"/>
      <c r="P119" s="14"/>
      <c r="T119" s="14"/>
    </row>
    <row r="120" spans="1:20" ht="4.5" customHeight="1" thickTop="1">
      <c r="A120" s="67">
        <v>28</v>
      </c>
      <c r="B120" s="70" t="str">
        <f>VLOOKUP(A120,TEA,2)</f>
        <v>御調ソフト・ク</v>
      </c>
      <c r="C120" s="70"/>
      <c r="D120" s="71" t="str">
        <f>VLOOKUP(A120,TEA,3)</f>
        <v>(広島)</v>
      </c>
      <c r="F120" s="67"/>
      <c r="H120" s="14"/>
      <c r="I120" s="67">
        <f>IF(COUNT('大会結果'!I120)&gt;0,'大会結果'!I120,"")</f>
        <v>3</v>
      </c>
      <c r="P120" s="14"/>
      <c r="T120" s="14"/>
    </row>
    <row r="121" spans="1:21" ht="4.5" customHeight="1">
      <c r="A121" s="67"/>
      <c r="B121" s="70"/>
      <c r="C121" s="70"/>
      <c r="D121" s="71"/>
      <c r="E121" s="11"/>
      <c r="F121" s="74"/>
      <c r="G121" s="11"/>
      <c r="H121" s="14"/>
      <c r="I121" s="67"/>
      <c r="P121" s="14"/>
      <c r="T121" s="14"/>
      <c r="U121" s="67">
        <f>IF(COUNT('大会結果'!U121)&gt;0,'大会結果'!U121,"")</f>
        <v>1</v>
      </c>
    </row>
    <row r="122" spans="1:21" ht="4.5" customHeight="1">
      <c r="A122" s="67"/>
      <c r="B122" s="70"/>
      <c r="C122" s="70"/>
      <c r="D122" s="71"/>
      <c r="I122" s="67"/>
      <c r="N122" s="67"/>
      <c r="P122" s="14"/>
      <c r="T122" s="14"/>
      <c r="U122" s="67"/>
    </row>
    <row r="123" spans="1:21" ht="4.5" customHeight="1">
      <c r="A123" s="67"/>
      <c r="B123" s="70"/>
      <c r="C123" s="70"/>
      <c r="D123" s="71"/>
      <c r="N123" s="67"/>
      <c r="P123" s="14"/>
      <c r="Q123" s="11"/>
      <c r="R123" s="11"/>
      <c r="S123" s="11"/>
      <c r="T123" s="14"/>
      <c r="U123" s="67"/>
    </row>
    <row r="124" spans="1:16" ht="4.5" customHeight="1">
      <c r="A124" s="67">
        <v>29</v>
      </c>
      <c r="B124" s="70" t="str">
        <f>VLOOKUP(A124,TEA,2)</f>
        <v>大阪桃次郎</v>
      </c>
      <c r="C124" s="70"/>
      <c r="D124" s="71" t="str">
        <f>VLOOKUP(A124,TEA,3)</f>
        <v>(大阪)</v>
      </c>
      <c r="N124" s="67"/>
      <c r="P124" s="16"/>
    </row>
    <row r="125" spans="1:16" ht="4.5" customHeight="1" thickBot="1">
      <c r="A125" s="67"/>
      <c r="B125" s="70"/>
      <c r="C125" s="70"/>
      <c r="D125" s="71"/>
      <c r="I125" s="67">
        <f>IF(COUNT('大会結果'!I125)&gt;0,'大会結果'!I125,"")</f>
        <v>7</v>
      </c>
      <c r="N125" s="67"/>
      <c r="P125" s="14"/>
    </row>
    <row r="126" spans="1:16" ht="4.5" customHeight="1" thickTop="1">
      <c r="A126" s="67"/>
      <c r="B126" s="70"/>
      <c r="C126" s="70"/>
      <c r="D126" s="71"/>
      <c r="E126" s="32"/>
      <c r="F126" s="77"/>
      <c r="G126" s="32"/>
      <c r="H126" s="34"/>
      <c r="I126" s="67"/>
      <c r="P126" s="14"/>
    </row>
    <row r="127" spans="1:16" ht="4.5" customHeight="1" thickBot="1">
      <c r="A127" s="67"/>
      <c r="B127" s="70"/>
      <c r="C127" s="70"/>
      <c r="D127" s="71"/>
      <c r="F127" s="67"/>
      <c r="H127" s="35"/>
      <c r="I127" s="76"/>
      <c r="J127" s="31"/>
      <c r="K127" s="31"/>
      <c r="P127" s="14"/>
    </row>
    <row r="128" spans="1:16" ht="4.5" customHeight="1" thickTop="1">
      <c r="A128" s="67">
        <v>30</v>
      </c>
      <c r="B128" s="70" t="str">
        <f>VLOOKUP(A128,TEA,2)</f>
        <v>下関長州・ク</v>
      </c>
      <c r="C128" s="70"/>
      <c r="D128" s="71" t="str">
        <f>VLOOKUP(A128,TEA,3)</f>
        <v>(山口)</v>
      </c>
      <c r="F128" s="67"/>
      <c r="H128" s="14"/>
      <c r="I128" s="67">
        <f>IF(COUNT('大会結果'!I128)&gt;0,'大会結果'!I128,"")</f>
        <v>0</v>
      </c>
      <c r="L128" s="14"/>
      <c r="M128" s="67">
        <f>IF(COUNT('大会結果'!M128)&gt;0,'大会結果'!M128,"")</f>
        <v>7</v>
      </c>
      <c r="P128" s="14"/>
    </row>
    <row r="129" spans="1:17" ht="4.5" customHeight="1">
      <c r="A129" s="67"/>
      <c r="B129" s="70"/>
      <c r="C129" s="70"/>
      <c r="D129" s="71"/>
      <c r="E129" s="11"/>
      <c r="F129" s="74"/>
      <c r="G129" s="11"/>
      <c r="H129" s="14"/>
      <c r="I129" s="67"/>
      <c r="L129" s="14"/>
      <c r="M129" s="67"/>
      <c r="P129" s="14"/>
      <c r="Q129" s="67">
        <f>IF(COUNT('大会結果'!Q129)&gt;0,'大会結果'!Q129,"")</f>
        <v>2</v>
      </c>
    </row>
    <row r="130" spans="1:17" ht="4.5" customHeight="1">
      <c r="A130" s="67"/>
      <c r="B130" s="70"/>
      <c r="C130" s="70"/>
      <c r="D130" s="71"/>
      <c r="I130" s="67"/>
      <c r="J130" s="67"/>
      <c r="L130" s="14"/>
      <c r="M130" s="67"/>
      <c r="P130" s="14"/>
      <c r="Q130" s="67"/>
    </row>
    <row r="131" spans="1:17" ht="4.5" customHeight="1">
      <c r="A131" s="67"/>
      <c r="B131" s="70"/>
      <c r="C131" s="70"/>
      <c r="D131" s="71"/>
      <c r="J131" s="67"/>
      <c r="L131" s="14"/>
      <c r="M131" s="11"/>
      <c r="N131" s="11"/>
      <c r="O131" s="11"/>
      <c r="P131" s="14"/>
      <c r="Q131" s="67"/>
    </row>
    <row r="132" spans="1:12" ht="4.5" customHeight="1">
      <c r="A132" s="67">
        <v>31</v>
      </c>
      <c r="B132" s="70" t="str">
        <f>VLOOKUP(A132,TEA,2)</f>
        <v>岩手ソフト・ク</v>
      </c>
      <c r="C132" s="70"/>
      <c r="D132" s="71" t="str">
        <f>VLOOKUP(A132,TEA,3)</f>
        <v>(岩手)</v>
      </c>
      <c r="J132" s="67"/>
      <c r="L132" s="16"/>
    </row>
    <row r="133" spans="1:13" ht="4.5" customHeight="1">
      <c r="A133" s="67"/>
      <c r="B133" s="70"/>
      <c r="C133" s="70"/>
      <c r="D133" s="71"/>
      <c r="I133" s="67">
        <f>IF(COUNT('大会結果'!I133)&gt;0,'大会結果'!I133,"")</f>
        <v>4</v>
      </c>
      <c r="J133" s="67"/>
      <c r="L133" s="14"/>
      <c r="M133" s="67">
        <f>IF(COUNT('大会結果'!M133)&gt;0,'大会結果'!M133,"")</f>
        <v>0</v>
      </c>
    </row>
    <row r="134" spans="1:13" ht="4.5" customHeight="1">
      <c r="A134" s="67"/>
      <c r="B134" s="70"/>
      <c r="C134" s="70"/>
      <c r="D134" s="71"/>
      <c r="E134" s="12"/>
      <c r="F134" s="75"/>
      <c r="G134" s="12"/>
      <c r="H134" s="14"/>
      <c r="I134" s="67"/>
      <c r="L134" s="14"/>
      <c r="M134" s="67"/>
    </row>
    <row r="135" spans="1:13" ht="4.5" customHeight="1">
      <c r="A135" s="67"/>
      <c r="B135" s="70"/>
      <c r="C135" s="70"/>
      <c r="D135" s="71"/>
      <c r="F135" s="67"/>
      <c r="H135" s="15"/>
      <c r="I135" s="74"/>
      <c r="J135" s="11"/>
      <c r="K135" s="11"/>
      <c r="L135" s="14"/>
      <c r="M135" s="67"/>
    </row>
    <row r="136" spans="1:9" ht="4.5" customHeight="1">
      <c r="A136" s="67">
        <v>32</v>
      </c>
      <c r="B136" s="70" t="str">
        <f>VLOOKUP(A136,TEA,2)</f>
        <v>有家クラブ</v>
      </c>
      <c r="C136" s="70"/>
      <c r="D136" s="71" t="str">
        <f>VLOOKUP(A136,TEA,3)</f>
        <v>(長崎)</v>
      </c>
      <c r="F136" s="67"/>
      <c r="H136" s="14"/>
      <c r="I136" s="67">
        <f>IF(COUNT('大会結果'!I136)&gt;0,'大会結果'!I136,"")</f>
        <v>5</v>
      </c>
    </row>
    <row r="137" spans="1:9" ht="4.5" customHeight="1">
      <c r="A137" s="67"/>
      <c r="B137" s="70"/>
      <c r="C137" s="70"/>
      <c r="D137" s="71"/>
      <c r="E137" s="11"/>
      <c r="F137" s="74"/>
      <c r="G137" s="11"/>
      <c r="H137" s="14"/>
      <c r="I137" s="67"/>
    </row>
    <row r="138" spans="1:9" ht="4.5" customHeight="1">
      <c r="A138" s="67"/>
      <c r="B138" s="70"/>
      <c r="C138" s="70"/>
      <c r="D138" s="71"/>
      <c r="I138" s="67"/>
    </row>
    <row r="139" spans="1:4" ht="4.5" customHeight="1">
      <c r="A139" s="67"/>
      <c r="B139" s="70"/>
      <c r="C139" s="70"/>
      <c r="D139" s="71"/>
    </row>
    <row r="140" spans="1:4" ht="6.75" customHeight="1">
      <c r="A140" s="20"/>
      <c r="B140" s="21"/>
      <c r="C140" s="21"/>
      <c r="D140" s="22"/>
    </row>
  </sheetData>
  <sheetProtection/>
  <mergeCells count="194">
    <mergeCell ref="S11:Y11"/>
    <mergeCell ref="A12:A15"/>
    <mergeCell ref="B12:C15"/>
    <mergeCell ref="D12:D15"/>
    <mergeCell ref="I13:I15"/>
    <mergeCell ref="F14:F17"/>
    <mergeCell ref="A16:A19"/>
    <mergeCell ref="B16:C19"/>
    <mergeCell ref="D16:D19"/>
    <mergeCell ref="I16:I18"/>
    <mergeCell ref="M16:M18"/>
    <mergeCell ref="J18:J21"/>
    <mergeCell ref="A20:A23"/>
    <mergeCell ref="B20:C23"/>
    <mergeCell ref="D20:D23"/>
    <mergeCell ref="E11:I11"/>
    <mergeCell ref="K11:P11"/>
    <mergeCell ref="Q20:Q22"/>
    <mergeCell ref="I21:I23"/>
    <mergeCell ref="M21:M23"/>
    <mergeCell ref="F22:F25"/>
    <mergeCell ref="A24:A27"/>
    <mergeCell ref="B24:C27"/>
    <mergeCell ref="D24:D27"/>
    <mergeCell ref="I24:I26"/>
    <mergeCell ref="N26:N29"/>
    <mergeCell ref="A28:A31"/>
    <mergeCell ref="B28:C31"/>
    <mergeCell ref="D28:D31"/>
    <mergeCell ref="U28:U30"/>
    <mergeCell ref="I29:I31"/>
    <mergeCell ref="F30:F33"/>
    <mergeCell ref="A32:A35"/>
    <mergeCell ref="B32:C35"/>
    <mergeCell ref="D32:D35"/>
    <mergeCell ref="I32:I34"/>
    <mergeCell ref="M32:M34"/>
    <mergeCell ref="Q33:Q35"/>
    <mergeCell ref="J34:J37"/>
    <mergeCell ref="A36:A39"/>
    <mergeCell ref="B36:C39"/>
    <mergeCell ref="D36:D39"/>
    <mergeCell ref="I37:I39"/>
    <mergeCell ref="M37:M39"/>
    <mergeCell ref="F38:F41"/>
    <mergeCell ref="A40:A43"/>
    <mergeCell ref="B40:C43"/>
    <mergeCell ref="Y44:Y46"/>
    <mergeCell ref="I45:I47"/>
    <mergeCell ref="F46:F49"/>
    <mergeCell ref="A48:A51"/>
    <mergeCell ref="B48:C51"/>
    <mergeCell ref="D48:D51"/>
    <mergeCell ref="I48:I50"/>
    <mergeCell ref="M48:M50"/>
    <mergeCell ref="D40:D43"/>
    <mergeCell ref="I40:I42"/>
    <mergeCell ref="R42:R45"/>
    <mergeCell ref="A44:A47"/>
    <mergeCell ref="B44:C47"/>
    <mergeCell ref="D44:D47"/>
    <mergeCell ref="AB48:AB77"/>
    <mergeCell ref="J50:J53"/>
    <mergeCell ref="A52:A55"/>
    <mergeCell ref="B52:C55"/>
    <mergeCell ref="D52:D55"/>
    <mergeCell ref="Q52:Q54"/>
    <mergeCell ref="AA52:AA98"/>
    <mergeCell ref="I53:I55"/>
    <mergeCell ref="M53:M55"/>
    <mergeCell ref="F54:F57"/>
    <mergeCell ref="A56:A59"/>
    <mergeCell ref="B56:C59"/>
    <mergeCell ref="D56:D59"/>
    <mergeCell ref="I56:I58"/>
    <mergeCell ref="U57:U59"/>
    <mergeCell ref="N58:N61"/>
    <mergeCell ref="A60:A63"/>
    <mergeCell ref="B60:C63"/>
    <mergeCell ref="D60:D63"/>
    <mergeCell ref="I61:I63"/>
    <mergeCell ref="V74:V77"/>
    <mergeCell ref="A76:A79"/>
    <mergeCell ref="B76:C79"/>
    <mergeCell ref="D76:D79"/>
    <mergeCell ref="I77:I79"/>
    <mergeCell ref="F78:F81"/>
    <mergeCell ref="A80:A83"/>
    <mergeCell ref="B80:C83"/>
    <mergeCell ref="Q65:Q67"/>
    <mergeCell ref="J66:J69"/>
    <mergeCell ref="A68:A71"/>
    <mergeCell ref="B68:C71"/>
    <mergeCell ref="D68:D71"/>
    <mergeCell ref="I69:I71"/>
    <mergeCell ref="M69:M71"/>
    <mergeCell ref="F70:F73"/>
    <mergeCell ref="A72:A75"/>
    <mergeCell ref="B72:C75"/>
    <mergeCell ref="F62:F65"/>
    <mergeCell ref="A64:A67"/>
    <mergeCell ref="B64:C67"/>
    <mergeCell ref="D64:D67"/>
    <mergeCell ref="I64:I66"/>
    <mergeCell ref="M64:M66"/>
    <mergeCell ref="D80:D83"/>
    <mergeCell ref="I80:I82"/>
    <mergeCell ref="M80:M82"/>
    <mergeCell ref="J82:J85"/>
    <mergeCell ref="A84:A87"/>
    <mergeCell ref="B84:C87"/>
    <mergeCell ref="D84:D87"/>
    <mergeCell ref="D72:D75"/>
    <mergeCell ref="I72:I74"/>
    <mergeCell ref="U92:U94"/>
    <mergeCell ref="I93:I95"/>
    <mergeCell ref="F94:F97"/>
    <mergeCell ref="Q84:Q86"/>
    <mergeCell ref="I85:I87"/>
    <mergeCell ref="M85:M87"/>
    <mergeCell ref="F86:F89"/>
    <mergeCell ref="A88:A91"/>
    <mergeCell ref="B88:C91"/>
    <mergeCell ref="D88:D91"/>
    <mergeCell ref="I88:I90"/>
    <mergeCell ref="N90:N93"/>
    <mergeCell ref="A92:A95"/>
    <mergeCell ref="D96:D99"/>
    <mergeCell ref="I96:I98"/>
    <mergeCell ref="Q97:Q99"/>
    <mergeCell ref="J98:J101"/>
    <mergeCell ref="A100:A103"/>
    <mergeCell ref="B100:C103"/>
    <mergeCell ref="D100:D103"/>
    <mergeCell ref="I101:I103"/>
    <mergeCell ref="B92:C95"/>
    <mergeCell ref="D92:D95"/>
    <mergeCell ref="Y105:Y107"/>
    <mergeCell ref="R106:R109"/>
    <mergeCell ref="A108:A111"/>
    <mergeCell ref="B108:C111"/>
    <mergeCell ref="D108:D111"/>
    <mergeCell ref="I109:I111"/>
    <mergeCell ref="F110:F113"/>
    <mergeCell ref="A112:A115"/>
    <mergeCell ref="B112:C115"/>
    <mergeCell ref="D112:D115"/>
    <mergeCell ref="F102:F105"/>
    <mergeCell ref="A104:A107"/>
    <mergeCell ref="B104:C107"/>
    <mergeCell ref="D104:D107"/>
    <mergeCell ref="I104:I106"/>
    <mergeCell ref="U121:U123"/>
    <mergeCell ref="N122:N125"/>
    <mergeCell ref="A124:A127"/>
    <mergeCell ref="B124:C127"/>
    <mergeCell ref="D124:D127"/>
    <mergeCell ref="I125:I127"/>
    <mergeCell ref="F126:F129"/>
    <mergeCell ref="A128:A131"/>
    <mergeCell ref="B128:C131"/>
    <mergeCell ref="D128:D131"/>
    <mergeCell ref="F118:F121"/>
    <mergeCell ref="A120:A123"/>
    <mergeCell ref="B120:C123"/>
    <mergeCell ref="D120:D123"/>
    <mergeCell ref="I120:I122"/>
    <mergeCell ref="A116:A119"/>
    <mergeCell ref="B116:C119"/>
    <mergeCell ref="D116:D119"/>
    <mergeCell ref="A136:A139"/>
    <mergeCell ref="B136:C139"/>
    <mergeCell ref="D136:D139"/>
    <mergeCell ref="I136:I138"/>
    <mergeCell ref="M96:M98"/>
    <mergeCell ref="I128:I130"/>
    <mergeCell ref="M128:M130"/>
    <mergeCell ref="Q129:Q131"/>
    <mergeCell ref="J130:J133"/>
    <mergeCell ref="A132:A135"/>
    <mergeCell ref="B132:C135"/>
    <mergeCell ref="D132:D135"/>
    <mergeCell ref="I133:I135"/>
    <mergeCell ref="M133:M135"/>
    <mergeCell ref="F134:F137"/>
    <mergeCell ref="Q116:Q118"/>
    <mergeCell ref="I117:I119"/>
    <mergeCell ref="M117:M119"/>
    <mergeCell ref="I112:I114"/>
    <mergeCell ref="M112:M114"/>
    <mergeCell ref="J114:J117"/>
    <mergeCell ref="M101:M103"/>
    <mergeCell ref="A96:A99"/>
    <mergeCell ref="B96:C99"/>
  </mergeCells>
  <printOptions/>
  <pageMargins left="0.24" right="0.18" top="0.16" bottom="0.15" header="0.13" footer="0.07"/>
  <pageSetup fitToHeight="1" fitToWidth="1" horizontalDpi="600" verticalDpi="600" orientation="portrait" paperSize="88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G104"/>
  <sheetViews>
    <sheetView zoomScalePageLayoutView="0" workbookViewId="0" topLeftCell="A46">
      <selection activeCell="C59" sqref="C59"/>
    </sheetView>
  </sheetViews>
  <sheetFormatPr defaultColWidth="8.796875" defaultRowHeight="14.25"/>
  <cols>
    <col min="3" max="3" width="35" style="6" customWidth="1"/>
    <col min="4" max="4" width="16.69921875" style="0" customWidth="1"/>
  </cols>
  <sheetData>
    <row r="2" spans="2:4" ht="18.75" customHeight="1">
      <c r="B2" s="1" t="s">
        <v>14</v>
      </c>
      <c r="C2" s="4" t="s">
        <v>15</v>
      </c>
      <c r="D2" s="2" t="s">
        <v>16</v>
      </c>
    </row>
    <row r="3" spans="2:4" ht="18.75" customHeight="1">
      <c r="B3" s="1" t="s">
        <v>17</v>
      </c>
      <c r="C3" s="4" t="s">
        <v>18</v>
      </c>
      <c r="D3" s="2" t="s">
        <v>16</v>
      </c>
    </row>
    <row r="4" spans="2:4" ht="18.75" customHeight="1">
      <c r="B4" s="1" t="s">
        <v>19</v>
      </c>
      <c r="C4" s="4" t="s">
        <v>20</v>
      </c>
      <c r="D4" s="2" t="s">
        <v>21</v>
      </c>
    </row>
    <row r="5" spans="2:4" ht="18.75" customHeight="1">
      <c r="B5" s="1" t="s">
        <v>22</v>
      </c>
      <c r="C5" s="4" t="s">
        <v>23</v>
      </c>
      <c r="D5" s="2" t="s">
        <v>24</v>
      </c>
    </row>
    <row r="6" spans="2:4" ht="18.75" customHeight="1">
      <c r="B6" s="1" t="s">
        <v>22</v>
      </c>
      <c r="C6" s="4" t="s">
        <v>82</v>
      </c>
      <c r="D6" s="2" t="s">
        <v>25</v>
      </c>
    </row>
    <row r="7" spans="2:4" ht="18.75" customHeight="1">
      <c r="B7" s="1" t="s">
        <v>26</v>
      </c>
      <c r="C7" s="4" t="s">
        <v>27</v>
      </c>
      <c r="D7" s="2" t="s">
        <v>28</v>
      </c>
    </row>
    <row r="8" spans="2:4" ht="18.75" customHeight="1">
      <c r="B8" s="1" t="s">
        <v>22</v>
      </c>
      <c r="C8" s="4" t="s">
        <v>29</v>
      </c>
      <c r="D8" s="2" t="s">
        <v>30</v>
      </c>
    </row>
    <row r="9" spans="2:4" ht="18.75" customHeight="1">
      <c r="B9" s="1" t="s">
        <v>22</v>
      </c>
      <c r="C9" s="4" t="s">
        <v>31</v>
      </c>
      <c r="D9" s="2" t="s">
        <v>32</v>
      </c>
    </row>
    <row r="10" spans="2:4" ht="18.75" customHeight="1">
      <c r="B10" s="1" t="s">
        <v>33</v>
      </c>
      <c r="C10" s="4" t="s">
        <v>34</v>
      </c>
      <c r="D10" s="2" t="s">
        <v>35</v>
      </c>
    </row>
    <row r="11" spans="2:4" ht="18.75" customHeight="1">
      <c r="B11" s="1" t="s">
        <v>22</v>
      </c>
      <c r="C11" s="4" t="s">
        <v>81</v>
      </c>
      <c r="D11" s="2" t="s">
        <v>36</v>
      </c>
    </row>
    <row r="12" spans="2:4" ht="18.75" customHeight="1">
      <c r="B12" s="1" t="s">
        <v>37</v>
      </c>
      <c r="C12" s="4" t="s">
        <v>38</v>
      </c>
      <c r="D12" s="2" t="s">
        <v>39</v>
      </c>
    </row>
    <row r="13" spans="2:4" ht="18.75" customHeight="1">
      <c r="B13" s="1" t="s">
        <v>22</v>
      </c>
      <c r="C13" s="4" t="s">
        <v>40</v>
      </c>
      <c r="D13" s="2" t="s">
        <v>41</v>
      </c>
    </row>
    <row r="14" spans="2:4" ht="18.75" customHeight="1">
      <c r="B14" s="1" t="s">
        <v>22</v>
      </c>
      <c r="C14" s="4" t="s">
        <v>79</v>
      </c>
      <c r="D14" s="2" t="s">
        <v>42</v>
      </c>
    </row>
    <row r="15" spans="2:4" ht="18.75" customHeight="1">
      <c r="B15" s="1" t="s">
        <v>43</v>
      </c>
      <c r="C15" s="4" t="s">
        <v>44</v>
      </c>
      <c r="D15" s="2" t="s">
        <v>45</v>
      </c>
    </row>
    <row r="16" spans="2:4" ht="18.75" customHeight="1">
      <c r="B16" s="1" t="s">
        <v>46</v>
      </c>
      <c r="C16" s="4" t="s">
        <v>47</v>
      </c>
      <c r="D16" s="2" t="s">
        <v>45</v>
      </c>
    </row>
    <row r="17" spans="2:4" ht="18.75" customHeight="1">
      <c r="B17" s="1" t="s">
        <v>46</v>
      </c>
      <c r="C17" s="4" t="s">
        <v>48</v>
      </c>
      <c r="D17" s="2" t="s">
        <v>49</v>
      </c>
    </row>
    <row r="18" spans="2:4" ht="18.75" customHeight="1">
      <c r="B18" s="1" t="s">
        <v>46</v>
      </c>
      <c r="C18" s="4" t="s">
        <v>50</v>
      </c>
      <c r="D18" s="2" t="s">
        <v>49</v>
      </c>
    </row>
    <row r="19" spans="2:4" ht="18.75" customHeight="1">
      <c r="B19" s="1" t="s">
        <v>51</v>
      </c>
      <c r="C19" s="4" t="s">
        <v>52</v>
      </c>
      <c r="D19" s="2" t="s">
        <v>53</v>
      </c>
    </row>
    <row r="20" spans="2:4" ht="18.75" customHeight="1">
      <c r="B20" s="1" t="s">
        <v>46</v>
      </c>
      <c r="C20" s="4" t="s">
        <v>54</v>
      </c>
      <c r="D20" s="2" t="s">
        <v>55</v>
      </c>
    </row>
    <row r="21" spans="2:4" ht="18.75" customHeight="1">
      <c r="B21" s="1" t="s">
        <v>46</v>
      </c>
      <c r="C21" s="4" t="s">
        <v>56</v>
      </c>
      <c r="D21" s="2" t="s">
        <v>55</v>
      </c>
    </row>
    <row r="22" spans="2:4" ht="18.75" customHeight="1">
      <c r="B22" s="1" t="s">
        <v>46</v>
      </c>
      <c r="C22" s="4" t="s">
        <v>57</v>
      </c>
      <c r="D22" s="2" t="s">
        <v>58</v>
      </c>
    </row>
    <row r="23" spans="2:4" ht="18.75" customHeight="1">
      <c r="B23" s="1" t="s">
        <v>46</v>
      </c>
      <c r="C23" s="4" t="s">
        <v>59</v>
      </c>
      <c r="D23" s="2" t="s">
        <v>58</v>
      </c>
    </row>
    <row r="24" spans="2:4" ht="18.75" customHeight="1">
      <c r="B24" s="1" t="s">
        <v>46</v>
      </c>
      <c r="C24" s="4" t="s">
        <v>60</v>
      </c>
      <c r="D24" s="2" t="s">
        <v>53</v>
      </c>
    </row>
    <row r="25" spans="2:4" ht="18.75" customHeight="1">
      <c r="B25" s="1" t="s">
        <v>61</v>
      </c>
      <c r="C25" s="4" t="s">
        <v>62</v>
      </c>
      <c r="D25" s="2" t="s">
        <v>63</v>
      </c>
    </row>
    <row r="26" spans="2:4" ht="18.75" customHeight="1">
      <c r="B26" s="1" t="s">
        <v>64</v>
      </c>
      <c r="C26" s="5" t="s">
        <v>65</v>
      </c>
      <c r="D26" s="3" t="s">
        <v>66</v>
      </c>
    </row>
    <row r="27" spans="2:4" ht="18.75" customHeight="1">
      <c r="B27" s="1" t="s">
        <v>67</v>
      </c>
      <c r="C27" s="4" t="s">
        <v>80</v>
      </c>
      <c r="D27" s="2" t="s">
        <v>16</v>
      </c>
    </row>
    <row r="28" spans="2:4" ht="18.75" customHeight="1">
      <c r="B28" s="1" t="s">
        <v>22</v>
      </c>
      <c r="C28" s="4" t="s">
        <v>68</v>
      </c>
      <c r="D28" s="2" t="s">
        <v>69</v>
      </c>
    </row>
    <row r="29" spans="2:4" ht="18.75" customHeight="1">
      <c r="B29" s="1" t="s">
        <v>22</v>
      </c>
      <c r="C29" s="4" t="s">
        <v>70</v>
      </c>
      <c r="D29" s="2" t="s">
        <v>71</v>
      </c>
    </row>
    <row r="30" spans="2:4" ht="18.75" customHeight="1">
      <c r="B30" s="1" t="s">
        <v>22</v>
      </c>
      <c r="C30" s="4" t="s">
        <v>72</v>
      </c>
      <c r="D30" s="2" t="s">
        <v>16</v>
      </c>
    </row>
    <row r="31" spans="2:4" ht="18.75" customHeight="1">
      <c r="B31" s="1" t="s">
        <v>22</v>
      </c>
      <c r="C31" s="4" t="s">
        <v>78</v>
      </c>
      <c r="D31" s="2" t="s">
        <v>71</v>
      </c>
    </row>
    <row r="32" spans="2:4" ht="18.75" customHeight="1">
      <c r="B32" s="1" t="s">
        <v>22</v>
      </c>
      <c r="C32" s="4" t="s">
        <v>77</v>
      </c>
      <c r="D32" s="2" t="s">
        <v>73</v>
      </c>
    </row>
    <row r="33" spans="2:4" ht="18.75" customHeight="1">
      <c r="B33" s="2" t="s">
        <v>74</v>
      </c>
      <c r="C33" s="4" t="s">
        <v>75</v>
      </c>
      <c r="D33" s="2" t="s">
        <v>36</v>
      </c>
    </row>
    <row r="35" spans="2:7" ht="13.5">
      <c r="B35">
        <v>0</v>
      </c>
      <c r="C35" s="6" t="s">
        <v>137</v>
      </c>
      <c r="D35" s="7" t="s">
        <v>137</v>
      </c>
      <c r="E35">
        <v>0</v>
      </c>
      <c r="F35" t="s">
        <v>212</v>
      </c>
      <c r="G35" t="s">
        <v>212</v>
      </c>
    </row>
    <row r="36" spans="2:7" ht="13.5">
      <c r="B36">
        <v>1</v>
      </c>
      <c r="C36" t="s">
        <v>87</v>
      </c>
      <c r="D36" t="s">
        <v>76</v>
      </c>
      <c r="E36">
        <v>1</v>
      </c>
      <c r="F36" t="s">
        <v>87</v>
      </c>
      <c r="G36" t="s">
        <v>182</v>
      </c>
    </row>
    <row r="37" spans="2:7" ht="13.5">
      <c r="B37">
        <v>2</v>
      </c>
      <c r="C37" t="s">
        <v>88</v>
      </c>
      <c r="D37" t="s">
        <v>89</v>
      </c>
      <c r="E37">
        <v>2</v>
      </c>
      <c r="F37" t="s">
        <v>88</v>
      </c>
      <c r="G37" t="s">
        <v>183</v>
      </c>
    </row>
    <row r="38" spans="2:7" ht="13.5">
      <c r="B38">
        <v>3</v>
      </c>
      <c r="C38" t="s">
        <v>90</v>
      </c>
      <c r="D38" t="s">
        <v>91</v>
      </c>
      <c r="E38">
        <v>3</v>
      </c>
      <c r="F38" t="s">
        <v>90</v>
      </c>
      <c r="G38" t="s">
        <v>184</v>
      </c>
    </row>
    <row r="39" spans="2:7" ht="13.5">
      <c r="B39">
        <v>4</v>
      </c>
      <c r="C39" t="s">
        <v>92</v>
      </c>
      <c r="D39" t="s">
        <v>93</v>
      </c>
      <c r="E39">
        <v>4</v>
      </c>
      <c r="F39" t="s">
        <v>92</v>
      </c>
      <c r="G39" t="s">
        <v>185</v>
      </c>
    </row>
    <row r="40" spans="2:7" ht="13.5">
      <c r="B40">
        <v>5</v>
      </c>
      <c r="C40" t="s">
        <v>94</v>
      </c>
      <c r="D40" t="s">
        <v>95</v>
      </c>
      <c r="E40">
        <v>5</v>
      </c>
      <c r="F40" t="s">
        <v>94</v>
      </c>
      <c r="G40" t="s">
        <v>186</v>
      </c>
    </row>
    <row r="41" spans="2:7" ht="13.5">
      <c r="B41">
        <v>6</v>
      </c>
      <c r="C41" t="s">
        <v>96</v>
      </c>
      <c r="D41" t="s">
        <v>97</v>
      </c>
      <c r="E41">
        <v>6</v>
      </c>
      <c r="F41" t="s">
        <v>96</v>
      </c>
      <c r="G41" t="s">
        <v>187</v>
      </c>
    </row>
    <row r="42" spans="2:7" ht="13.5">
      <c r="B42">
        <v>7</v>
      </c>
      <c r="C42" t="s">
        <v>98</v>
      </c>
      <c r="D42" t="s">
        <v>99</v>
      </c>
      <c r="E42">
        <v>7</v>
      </c>
      <c r="F42" t="s">
        <v>98</v>
      </c>
      <c r="G42" t="s">
        <v>188</v>
      </c>
    </row>
    <row r="43" spans="2:7" ht="13.5">
      <c r="B43">
        <v>8</v>
      </c>
      <c r="C43" t="s">
        <v>100</v>
      </c>
      <c r="D43" t="s">
        <v>101</v>
      </c>
      <c r="E43">
        <v>8</v>
      </c>
      <c r="F43" t="s">
        <v>100</v>
      </c>
      <c r="G43" t="s">
        <v>189</v>
      </c>
    </row>
    <row r="44" spans="2:7" ht="13.5">
      <c r="B44">
        <v>9</v>
      </c>
      <c r="C44" t="s">
        <v>102</v>
      </c>
      <c r="D44" t="s">
        <v>103</v>
      </c>
      <c r="E44">
        <v>9</v>
      </c>
      <c r="F44" t="s">
        <v>102</v>
      </c>
      <c r="G44" t="s">
        <v>190</v>
      </c>
    </row>
    <row r="45" spans="2:7" ht="13.5">
      <c r="B45">
        <v>10</v>
      </c>
      <c r="C45" t="s">
        <v>104</v>
      </c>
      <c r="D45" t="s">
        <v>105</v>
      </c>
      <c r="E45">
        <v>10</v>
      </c>
      <c r="F45" t="s">
        <v>104</v>
      </c>
      <c r="G45" t="s">
        <v>191</v>
      </c>
    </row>
    <row r="46" spans="2:7" ht="13.5">
      <c r="B46">
        <v>11</v>
      </c>
      <c r="C46" t="s">
        <v>106</v>
      </c>
      <c r="D46" t="s">
        <v>107</v>
      </c>
      <c r="E46">
        <v>11</v>
      </c>
      <c r="F46" t="s">
        <v>106</v>
      </c>
      <c r="G46" t="s">
        <v>192</v>
      </c>
    </row>
    <row r="47" spans="2:7" ht="13.5">
      <c r="B47">
        <v>12</v>
      </c>
      <c r="C47" t="s">
        <v>108</v>
      </c>
      <c r="D47" t="s">
        <v>109</v>
      </c>
      <c r="E47">
        <v>12</v>
      </c>
      <c r="F47" t="s">
        <v>108</v>
      </c>
      <c r="G47" t="s">
        <v>193</v>
      </c>
    </row>
    <row r="48" spans="2:7" ht="13.5">
      <c r="B48">
        <v>13</v>
      </c>
      <c r="C48" t="s">
        <v>110</v>
      </c>
      <c r="D48" t="s">
        <v>111</v>
      </c>
      <c r="E48">
        <v>13</v>
      </c>
      <c r="F48" t="s">
        <v>110</v>
      </c>
      <c r="G48" t="s">
        <v>194</v>
      </c>
    </row>
    <row r="49" spans="2:7" ht="13.5">
      <c r="B49">
        <v>14</v>
      </c>
      <c r="C49" t="s">
        <v>83</v>
      </c>
      <c r="D49" t="s">
        <v>112</v>
      </c>
      <c r="E49">
        <v>14</v>
      </c>
      <c r="F49" t="s">
        <v>83</v>
      </c>
      <c r="G49" t="s">
        <v>195</v>
      </c>
    </row>
    <row r="50" spans="2:7" ht="13.5">
      <c r="B50">
        <v>15</v>
      </c>
      <c r="C50" t="s">
        <v>113</v>
      </c>
      <c r="D50" t="s">
        <v>114</v>
      </c>
      <c r="E50">
        <v>15</v>
      </c>
      <c r="F50" t="s">
        <v>113</v>
      </c>
      <c r="G50" t="s">
        <v>196</v>
      </c>
    </row>
    <row r="51" spans="2:7" ht="13.5">
      <c r="B51">
        <v>16</v>
      </c>
      <c r="C51" t="s">
        <v>84</v>
      </c>
      <c r="D51" t="s">
        <v>115</v>
      </c>
      <c r="E51">
        <v>16</v>
      </c>
      <c r="F51" t="s">
        <v>84</v>
      </c>
      <c r="G51" t="s">
        <v>197</v>
      </c>
    </row>
    <row r="52" spans="2:7" ht="13.5">
      <c r="B52">
        <v>17</v>
      </c>
      <c r="C52" t="s">
        <v>85</v>
      </c>
      <c r="D52" t="s">
        <v>116</v>
      </c>
      <c r="E52">
        <v>17</v>
      </c>
      <c r="F52" t="s">
        <v>85</v>
      </c>
      <c r="G52" t="s">
        <v>198</v>
      </c>
    </row>
    <row r="53" spans="2:7" ht="13.5">
      <c r="B53">
        <v>18</v>
      </c>
      <c r="C53" t="s">
        <v>86</v>
      </c>
      <c r="D53" t="s">
        <v>117</v>
      </c>
      <c r="E53">
        <v>18</v>
      </c>
      <c r="F53" t="s">
        <v>86</v>
      </c>
      <c r="G53" t="s">
        <v>199</v>
      </c>
    </row>
    <row r="54" spans="2:7" ht="13.5">
      <c r="B54">
        <v>19</v>
      </c>
      <c r="C54" t="s">
        <v>118</v>
      </c>
      <c r="D54" t="s">
        <v>95</v>
      </c>
      <c r="E54">
        <v>19</v>
      </c>
      <c r="F54" t="s">
        <v>118</v>
      </c>
      <c r="G54" t="s">
        <v>186</v>
      </c>
    </row>
    <row r="55" spans="2:7" ht="13.5">
      <c r="B55">
        <v>20</v>
      </c>
      <c r="C55" t="s">
        <v>119</v>
      </c>
      <c r="D55" t="s">
        <v>120</v>
      </c>
      <c r="E55">
        <v>20</v>
      </c>
      <c r="F55" t="s">
        <v>119</v>
      </c>
      <c r="G55" t="s">
        <v>200</v>
      </c>
    </row>
    <row r="56" spans="2:7" ht="13.5">
      <c r="B56">
        <v>21</v>
      </c>
      <c r="C56" t="s">
        <v>121</v>
      </c>
      <c r="D56" t="s">
        <v>93</v>
      </c>
      <c r="E56">
        <v>21</v>
      </c>
      <c r="F56" t="s">
        <v>121</v>
      </c>
      <c r="G56" t="s">
        <v>185</v>
      </c>
    </row>
    <row r="57" spans="2:7" ht="13.5">
      <c r="B57">
        <v>22</v>
      </c>
      <c r="C57" t="s">
        <v>122</v>
      </c>
      <c r="D57" t="s">
        <v>99</v>
      </c>
      <c r="E57">
        <v>22</v>
      </c>
      <c r="F57" t="s">
        <v>122</v>
      </c>
      <c r="G57" t="s">
        <v>188</v>
      </c>
    </row>
    <row r="58" spans="2:7" ht="13.5">
      <c r="B58">
        <v>23</v>
      </c>
      <c r="C58" t="s">
        <v>123</v>
      </c>
      <c r="D58" t="s">
        <v>124</v>
      </c>
      <c r="E58">
        <v>23</v>
      </c>
      <c r="F58" t="s">
        <v>123</v>
      </c>
      <c r="G58" t="s">
        <v>201</v>
      </c>
    </row>
    <row r="59" spans="2:7" ht="13.5">
      <c r="B59">
        <v>24</v>
      </c>
      <c r="C59" t="s">
        <v>232</v>
      </c>
      <c r="D59" t="s">
        <v>116</v>
      </c>
      <c r="E59">
        <v>24</v>
      </c>
      <c r="F59" t="s">
        <v>125</v>
      </c>
      <c r="G59" t="s">
        <v>198</v>
      </c>
    </row>
    <row r="60" spans="2:7" ht="13.5">
      <c r="B60">
        <v>25</v>
      </c>
      <c r="C60" t="s">
        <v>126</v>
      </c>
      <c r="D60" t="s">
        <v>114</v>
      </c>
      <c r="E60">
        <v>25</v>
      </c>
      <c r="F60" t="s">
        <v>126</v>
      </c>
      <c r="G60" t="s">
        <v>196</v>
      </c>
    </row>
    <row r="61" spans="2:7" ht="13.5">
      <c r="B61">
        <v>26</v>
      </c>
      <c r="C61" t="s">
        <v>127</v>
      </c>
      <c r="D61" t="s">
        <v>128</v>
      </c>
      <c r="E61">
        <v>26</v>
      </c>
      <c r="F61" t="s">
        <v>127</v>
      </c>
      <c r="G61" t="s">
        <v>202</v>
      </c>
    </row>
    <row r="62" spans="2:7" ht="13.5">
      <c r="B62">
        <v>27</v>
      </c>
      <c r="C62" t="s">
        <v>129</v>
      </c>
      <c r="D62" t="s">
        <v>130</v>
      </c>
      <c r="E62">
        <v>27</v>
      </c>
      <c r="F62" t="s">
        <v>129</v>
      </c>
      <c r="G62" t="s">
        <v>203</v>
      </c>
    </row>
    <row r="63" spans="2:7" ht="13.5">
      <c r="B63">
        <v>28</v>
      </c>
      <c r="C63" t="s">
        <v>131</v>
      </c>
      <c r="D63" t="s">
        <v>107</v>
      </c>
      <c r="E63">
        <v>28</v>
      </c>
      <c r="F63" t="s">
        <v>131</v>
      </c>
      <c r="G63" t="s">
        <v>192</v>
      </c>
    </row>
    <row r="64" spans="2:7" ht="13.5">
      <c r="B64">
        <v>29</v>
      </c>
      <c r="C64" t="s">
        <v>132</v>
      </c>
      <c r="D64" t="s">
        <v>111</v>
      </c>
      <c r="E64">
        <v>29</v>
      </c>
      <c r="F64" t="s">
        <v>132</v>
      </c>
      <c r="G64" t="s">
        <v>208</v>
      </c>
    </row>
    <row r="65" spans="2:7" ht="13.5">
      <c r="B65">
        <v>30</v>
      </c>
      <c r="C65" t="s">
        <v>133</v>
      </c>
      <c r="D65" t="s">
        <v>89</v>
      </c>
      <c r="E65">
        <v>30</v>
      </c>
      <c r="F65" t="s">
        <v>133</v>
      </c>
      <c r="G65" t="s">
        <v>183</v>
      </c>
    </row>
    <row r="66" spans="2:7" ht="13.5">
      <c r="B66">
        <v>31</v>
      </c>
      <c r="C66" t="s">
        <v>134</v>
      </c>
      <c r="D66" t="s">
        <v>135</v>
      </c>
      <c r="E66">
        <v>31</v>
      </c>
      <c r="F66" t="s">
        <v>134</v>
      </c>
      <c r="G66" t="s">
        <v>204</v>
      </c>
    </row>
    <row r="67" spans="2:7" ht="13.5">
      <c r="B67">
        <v>32</v>
      </c>
      <c r="C67" t="s">
        <v>136</v>
      </c>
      <c r="D67" t="s">
        <v>76</v>
      </c>
      <c r="E67">
        <v>32</v>
      </c>
      <c r="F67" t="s">
        <v>136</v>
      </c>
      <c r="G67" t="s">
        <v>182</v>
      </c>
    </row>
    <row r="72" spans="2:4" ht="13.5">
      <c r="B72">
        <v>0</v>
      </c>
      <c r="C72" s="6" t="s">
        <v>138</v>
      </c>
      <c r="D72" t="s">
        <v>138</v>
      </c>
    </row>
    <row r="73" spans="2:4" ht="13.5">
      <c r="B73">
        <v>1</v>
      </c>
      <c r="C73" s="6" t="s">
        <v>87</v>
      </c>
      <c r="D73" t="s">
        <v>139</v>
      </c>
    </row>
    <row r="74" spans="2:4" ht="13.5">
      <c r="B74">
        <v>2</v>
      </c>
      <c r="C74" s="6" t="s">
        <v>88</v>
      </c>
      <c r="D74" t="s">
        <v>140</v>
      </c>
    </row>
    <row r="75" spans="2:4" ht="13.5">
      <c r="B75">
        <v>3</v>
      </c>
      <c r="C75" s="6" t="s">
        <v>141</v>
      </c>
      <c r="D75" t="s">
        <v>142</v>
      </c>
    </row>
    <row r="76" spans="2:4" ht="13.5">
      <c r="B76">
        <v>4</v>
      </c>
      <c r="C76" s="6" t="s">
        <v>143</v>
      </c>
      <c r="D76" t="s">
        <v>144</v>
      </c>
    </row>
    <row r="77" spans="2:4" ht="13.5">
      <c r="B77">
        <v>5</v>
      </c>
      <c r="C77" s="6" t="s">
        <v>145</v>
      </c>
      <c r="D77" t="s">
        <v>146</v>
      </c>
    </row>
    <row r="78" spans="2:4" ht="13.5">
      <c r="B78">
        <v>6</v>
      </c>
      <c r="C78" s="6" t="s">
        <v>96</v>
      </c>
      <c r="D78" t="s">
        <v>147</v>
      </c>
    </row>
    <row r="79" spans="2:4" ht="13.5">
      <c r="B79">
        <v>7</v>
      </c>
      <c r="C79" s="6" t="s">
        <v>148</v>
      </c>
      <c r="D79" t="s">
        <v>139</v>
      </c>
    </row>
    <row r="80" spans="2:4" ht="13.5">
      <c r="B80">
        <v>8</v>
      </c>
      <c r="C80" s="6" t="s">
        <v>149</v>
      </c>
      <c r="D80" t="s">
        <v>150</v>
      </c>
    </row>
    <row r="81" spans="2:4" ht="13.5">
      <c r="B81">
        <v>9</v>
      </c>
      <c r="C81" s="6" t="s">
        <v>102</v>
      </c>
      <c r="D81" t="s">
        <v>151</v>
      </c>
    </row>
    <row r="82" spans="2:4" ht="13.5">
      <c r="B82">
        <v>10</v>
      </c>
      <c r="C82" s="6" t="s">
        <v>104</v>
      </c>
      <c r="D82" t="s">
        <v>152</v>
      </c>
    </row>
    <row r="83" spans="2:4" ht="13.5">
      <c r="B83">
        <v>11</v>
      </c>
      <c r="C83" s="6" t="s">
        <v>153</v>
      </c>
      <c r="D83" t="s">
        <v>154</v>
      </c>
    </row>
    <row r="84" spans="2:4" ht="13.5">
      <c r="B84">
        <v>12</v>
      </c>
      <c r="C84" s="6" t="s">
        <v>155</v>
      </c>
      <c r="D84" t="s">
        <v>156</v>
      </c>
    </row>
    <row r="85" spans="2:4" ht="13.5">
      <c r="B85">
        <v>13</v>
      </c>
      <c r="C85" s="6" t="s">
        <v>110</v>
      </c>
      <c r="D85" t="s">
        <v>157</v>
      </c>
    </row>
    <row r="86" spans="2:4" ht="13.5">
      <c r="B86">
        <v>14</v>
      </c>
      <c r="C86" s="6" t="s">
        <v>83</v>
      </c>
      <c r="D86" t="s">
        <v>158</v>
      </c>
    </row>
    <row r="87" spans="2:4" ht="13.5">
      <c r="B87">
        <v>15</v>
      </c>
      <c r="C87" s="6" t="s">
        <v>159</v>
      </c>
      <c r="D87" t="s">
        <v>160</v>
      </c>
    </row>
    <row r="88" spans="2:4" ht="13.5">
      <c r="B88">
        <v>16</v>
      </c>
      <c r="C88" s="6" t="s">
        <v>161</v>
      </c>
      <c r="D88" t="s">
        <v>162</v>
      </c>
    </row>
    <row r="89" spans="2:4" ht="13.5">
      <c r="B89">
        <v>17</v>
      </c>
      <c r="C89" s="6" t="s">
        <v>163</v>
      </c>
      <c r="D89" t="s">
        <v>164</v>
      </c>
    </row>
    <row r="90" spans="2:4" ht="13.5">
      <c r="B90">
        <v>18</v>
      </c>
      <c r="C90" s="6" t="s">
        <v>86</v>
      </c>
      <c r="D90" t="s">
        <v>165</v>
      </c>
    </row>
    <row r="91" spans="2:4" ht="13.5">
      <c r="B91">
        <v>19</v>
      </c>
      <c r="C91" s="6" t="s">
        <v>166</v>
      </c>
      <c r="D91" t="s">
        <v>146</v>
      </c>
    </row>
    <row r="92" spans="2:4" ht="13.5">
      <c r="B92">
        <v>20</v>
      </c>
      <c r="C92" s="6" t="s">
        <v>119</v>
      </c>
      <c r="D92" t="s">
        <v>167</v>
      </c>
    </row>
    <row r="93" spans="2:4" ht="13.5">
      <c r="B93">
        <v>21</v>
      </c>
      <c r="C93" s="6" t="s">
        <v>121</v>
      </c>
      <c r="D93" t="s">
        <v>144</v>
      </c>
    </row>
    <row r="94" spans="2:4" ht="13.5">
      <c r="B94">
        <v>22</v>
      </c>
      <c r="C94" s="6" t="s">
        <v>122</v>
      </c>
      <c r="D94" t="s">
        <v>139</v>
      </c>
    </row>
    <row r="95" spans="2:4" ht="13.5">
      <c r="B95">
        <v>23</v>
      </c>
      <c r="C95" s="6" t="s">
        <v>123</v>
      </c>
      <c r="D95" t="s">
        <v>168</v>
      </c>
    </row>
    <row r="96" spans="2:4" ht="13.5">
      <c r="B96">
        <v>24</v>
      </c>
      <c r="C96" s="6" t="s">
        <v>169</v>
      </c>
      <c r="D96" t="s">
        <v>164</v>
      </c>
    </row>
    <row r="97" spans="2:4" ht="13.5">
      <c r="B97">
        <v>25</v>
      </c>
      <c r="C97" s="6" t="s">
        <v>170</v>
      </c>
      <c r="D97" t="s">
        <v>160</v>
      </c>
    </row>
    <row r="98" spans="2:4" ht="13.5">
      <c r="B98">
        <v>26</v>
      </c>
      <c r="C98" s="6" t="s">
        <v>171</v>
      </c>
      <c r="D98" t="s">
        <v>172</v>
      </c>
    </row>
    <row r="99" spans="2:4" ht="13.5">
      <c r="B99">
        <v>27</v>
      </c>
      <c r="C99" s="6" t="s">
        <v>173</v>
      </c>
      <c r="D99" t="s">
        <v>174</v>
      </c>
    </row>
    <row r="100" spans="2:4" ht="13.5">
      <c r="B100">
        <v>28</v>
      </c>
      <c r="C100" s="6" t="s">
        <v>175</v>
      </c>
      <c r="D100" t="s">
        <v>154</v>
      </c>
    </row>
    <row r="101" spans="2:4" ht="13.5">
      <c r="B101">
        <v>29</v>
      </c>
      <c r="C101" s="6" t="s">
        <v>132</v>
      </c>
      <c r="D101" t="s">
        <v>157</v>
      </c>
    </row>
    <row r="102" spans="2:4" ht="13.5">
      <c r="B102">
        <v>30</v>
      </c>
      <c r="C102" s="6" t="s">
        <v>176</v>
      </c>
      <c r="D102" t="s">
        <v>140</v>
      </c>
    </row>
    <row r="103" spans="2:4" ht="13.5">
      <c r="B103">
        <v>31</v>
      </c>
      <c r="C103" s="6" t="s">
        <v>177</v>
      </c>
      <c r="D103" t="s">
        <v>178</v>
      </c>
    </row>
    <row r="104" spans="2:4" ht="13.5">
      <c r="B104">
        <v>32</v>
      </c>
      <c r="C104" s="6" t="s">
        <v>136</v>
      </c>
      <c r="D104" t="s">
        <v>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03"/>
  <sheetViews>
    <sheetView zoomScalePageLayoutView="0" workbookViewId="0" topLeftCell="D82">
      <selection activeCell="Q98" sqref="Q98"/>
    </sheetView>
  </sheetViews>
  <sheetFormatPr defaultColWidth="8.8984375" defaultRowHeight="14.25"/>
  <cols>
    <col min="1" max="1" width="6.19921875" style="40" customWidth="1"/>
    <col min="2" max="2" width="8.8984375" style="42" customWidth="1"/>
    <col min="3" max="3" width="29.19921875" style="42" customWidth="1"/>
    <col min="4" max="12" width="4.3984375" style="43" customWidth="1"/>
    <col min="13" max="13" width="6.8984375" style="43" customWidth="1"/>
    <col min="14" max="14" width="3.5" style="40" customWidth="1"/>
    <col min="15" max="15" width="4.09765625" style="40" hidden="1" customWidth="1"/>
    <col min="16" max="16" width="8.8984375" style="42" customWidth="1"/>
    <col min="17" max="17" width="29.19921875" style="42" customWidth="1"/>
    <col min="18" max="26" width="4.3984375" style="43" customWidth="1"/>
    <col min="27" max="27" width="6.8984375" style="43" customWidth="1"/>
    <col min="28" max="16384" width="8.8984375" style="40" customWidth="1"/>
  </cols>
  <sheetData>
    <row r="2" spans="2:16" ht="21">
      <c r="B2" s="41" t="s">
        <v>206</v>
      </c>
      <c r="P2" s="40" t="s">
        <v>207</v>
      </c>
    </row>
    <row r="4" spans="9:27" ht="13.5">
      <c r="I4" s="40"/>
      <c r="J4" s="78" t="s">
        <v>181</v>
      </c>
      <c r="K4" s="78"/>
      <c r="L4" s="78"/>
      <c r="M4" s="43">
        <v>1</v>
      </c>
      <c r="W4" s="40"/>
      <c r="X4" s="78" t="s">
        <v>181</v>
      </c>
      <c r="Y4" s="78"/>
      <c r="Z4" s="78"/>
      <c r="AA4" s="43">
        <v>9</v>
      </c>
    </row>
    <row r="6" spans="2:27" s="50" customFormat="1" ht="11.25">
      <c r="B6" s="51" t="s">
        <v>213</v>
      </c>
      <c r="C6" s="52" t="s">
        <v>179</v>
      </c>
      <c r="D6" s="53">
        <v>1</v>
      </c>
      <c r="E6" s="53">
        <v>2</v>
      </c>
      <c r="F6" s="53">
        <v>3</v>
      </c>
      <c r="G6" s="53">
        <v>4</v>
      </c>
      <c r="H6" s="53">
        <v>5</v>
      </c>
      <c r="I6" s="53">
        <v>6</v>
      </c>
      <c r="J6" s="53">
        <v>7</v>
      </c>
      <c r="K6" s="53">
        <v>8</v>
      </c>
      <c r="L6" s="53">
        <v>9</v>
      </c>
      <c r="M6" s="53" t="s">
        <v>180</v>
      </c>
      <c r="P6" s="51" t="s">
        <v>214</v>
      </c>
      <c r="Q6" s="52" t="s">
        <v>179</v>
      </c>
      <c r="R6" s="53">
        <v>1</v>
      </c>
      <c r="S6" s="53">
        <v>2</v>
      </c>
      <c r="T6" s="53">
        <v>3</v>
      </c>
      <c r="U6" s="53">
        <v>4</v>
      </c>
      <c r="V6" s="53">
        <v>5</v>
      </c>
      <c r="W6" s="53">
        <v>6</v>
      </c>
      <c r="X6" s="53">
        <v>7</v>
      </c>
      <c r="Y6" s="53">
        <v>8</v>
      </c>
      <c r="Z6" s="53">
        <v>9</v>
      </c>
      <c r="AA6" s="53" t="s">
        <v>180</v>
      </c>
    </row>
    <row r="7" spans="1:27" ht="13.5">
      <c r="A7" s="40">
        <v>2</v>
      </c>
      <c r="B7" s="45" t="str">
        <f>VLOOKUP(A7,クラブ,3)</f>
        <v>山口</v>
      </c>
      <c r="C7" s="46" t="str">
        <f>VLOOKUP(A7,クラブ,2)</f>
        <v>住吉工業ＳＢＣ</v>
      </c>
      <c r="D7" s="47">
        <v>0</v>
      </c>
      <c r="E7" s="47">
        <v>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/>
      <c r="L7" s="47"/>
      <c r="M7" s="47">
        <f>SUM(D7:L7)</f>
        <v>2</v>
      </c>
      <c r="O7" s="40">
        <v>18</v>
      </c>
      <c r="P7" s="45" t="str">
        <f>VLOOKUP(O7,クラブ,3)</f>
        <v>愛媛</v>
      </c>
      <c r="Q7" s="46" t="str">
        <f>VLOOKUP(O7,クラブ,2)</f>
        <v>松神子倶楽部</v>
      </c>
      <c r="R7" s="47">
        <v>4</v>
      </c>
      <c r="S7" s="47">
        <v>0</v>
      </c>
      <c r="T7" s="47">
        <v>0</v>
      </c>
      <c r="U7" s="47">
        <v>0</v>
      </c>
      <c r="V7" s="47">
        <v>5</v>
      </c>
      <c r="W7" s="47"/>
      <c r="X7" s="47"/>
      <c r="Y7" s="47"/>
      <c r="Z7" s="47"/>
      <c r="AA7" s="47">
        <f>SUM(R7:Z7)</f>
        <v>9</v>
      </c>
    </row>
    <row r="8" spans="1:27" ht="13.5">
      <c r="A8" s="40">
        <v>1</v>
      </c>
      <c r="B8" s="45" t="str">
        <f>VLOOKUP(A8,クラブ,3)</f>
        <v>推・長崎</v>
      </c>
      <c r="C8" s="46" t="str">
        <f>VLOOKUP(A8,クラブ,2)</f>
        <v>Ｎｅｏ長崎</v>
      </c>
      <c r="D8" s="47">
        <v>0</v>
      </c>
      <c r="E8" s="47">
        <v>2</v>
      </c>
      <c r="F8" s="47">
        <v>0</v>
      </c>
      <c r="G8" s="47">
        <v>0</v>
      </c>
      <c r="H8" s="47">
        <v>3</v>
      </c>
      <c r="I8" s="47">
        <v>0</v>
      </c>
      <c r="J8" s="47" t="s">
        <v>205</v>
      </c>
      <c r="K8" s="47"/>
      <c r="L8" s="47"/>
      <c r="M8" s="47">
        <f>SUM(D8:L8)</f>
        <v>5</v>
      </c>
      <c r="O8" s="40">
        <v>17</v>
      </c>
      <c r="P8" s="45" t="str">
        <f>VLOOKUP(O8,クラブ,3)</f>
        <v>岡山</v>
      </c>
      <c r="Q8" s="46" t="str">
        <f>VLOOKUP(O8,クラブ,2)</f>
        <v>新見城山クラブ</v>
      </c>
      <c r="R8" s="47">
        <v>0</v>
      </c>
      <c r="S8" s="47">
        <v>1</v>
      </c>
      <c r="T8" s="47">
        <v>1</v>
      </c>
      <c r="U8" s="47">
        <v>0</v>
      </c>
      <c r="V8" s="47">
        <v>0</v>
      </c>
      <c r="W8" s="47"/>
      <c r="X8" s="47"/>
      <c r="Y8" s="47"/>
      <c r="Z8" s="47"/>
      <c r="AA8" s="47">
        <f>SUM(R8:Z8)</f>
        <v>2</v>
      </c>
    </row>
    <row r="10" spans="9:27" ht="13.5">
      <c r="I10" s="40"/>
      <c r="J10" s="78" t="s">
        <v>181</v>
      </c>
      <c r="K10" s="78"/>
      <c r="L10" s="78"/>
      <c r="M10" s="43">
        <v>2</v>
      </c>
      <c r="W10" s="40"/>
      <c r="X10" s="78" t="s">
        <v>181</v>
      </c>
      <c r="Y10" s="78"/>
      <c r="Z10" s="78"/>
      <c r="AA10" s="43">
        <v>10</v>
      </c>
    </row>
    <row r="12" spans="2:27" s="50" customFormat="1" ht="11.25">
      <c r="B12" s="51" t="s">
        <v>213</v>
      </c>
      <c r="C12" s="52" t="s">
        <v>179</v>
      </c>
      <c r="D12" s="53">
        <v>1</v>
      </c>
      <c r="E12" s="53">
        <v>2</v>
      </c>
      <c r="F12" s="53">
        <v>3</v>
      </c>
      <c r="G12" s="53">
        <v>4</v>
      </c>
      <c r="H12" s="53">
        <v>5</v>
      </c>
      <c r="I12" s="53">
        <v>6</v>
      </c>
      <c r="J12" s="53">
        <v>7</v>
      </c>
      <c r="K12" s="53">
        <v>8</v>
      </c>
      <c r="L12" s="53">
        <v>9</v>
      </c>
      <c r="M12" s="53" t="s">
        <v>180</v>
      </c>
      <c r="P12" s="51" t="s">
        <v>213</v>
      </c>
      <c r="Q12" s="52" t="s">
        <v>179</v>
      </c>
      <c r="R12" s="53">
        <v>1</v>
      </c>
      <c r="S12" s="53">
        <v>2</v>
      </c>
      <c r="T12" s="53">
        <v>3</v>
      </c>
      <c r="U12" s="53">
        <v>4</v>
      </c>
      <c r="V12" s="53">
        <v>5</v>
      </c>
      <c r="W12" s="53">
        <v>6</v>
      </c>
      <c r="X12" s="53">
        <v>7</v>
      </c>
      <c r="Y12" s="53">
        <v>8</v>
      </c>
      <c r="Z12" s="53">
        <v>9</v>
      </c>
      <c r="AA12" s="53" t="s">
        <v>180</v>
      </c>
    </row>
    <row r="13" spans="1:27" ht="13.5">
      <c r="A13" s="40">
        <v>4</v>
      </c>
      <c r="B13" s="45" t="str">
        <f>VLOOKUP(A13,クラブ,3)</f>
        <v>京都</v>
      </c>
      <c r="C13" s="46" t="str">
        <f>VLOOKUP(A13,クラブ,2)</f>
        <v>京都サンファニークラブ</v>
      </c>
      <c r="D13" s="47">
        <v>0</v>
      </c>
      <c r="E13" s="47">
        <v>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/>
      <c r="L13" s="47"/>
      <c r="M13" s="47">
        <f>SUM(D13:L13)</f>
        <v>1</v>
      </c>
      <c r="O13" s="40">
        <v>19</v>
      </c>
      <c r="P13" s="45" t="str">
        <f>VLOOKUP(O13,クラブ,3)</f>
        <v>富山</v>
      </c>
      <c r="Q13" s="46" t="str">
        <f>VLOOKUP(O13,クラブ,2)</f>
        <v>大森ソフトボールクラブ</v>
      </c>
      <c r="R13" s="47">
        <v>0</v>
      </c>
      <c r="S13" s="47">
        <v>5</v>
      </c>
      <c r="T13" s="47">
        <v>4</v>
      </c>
      <c r="U13" s="47">
        <v>0</v>
      </c>
      <c r="V13" s="47">
        <v>4</v>
      </c>
      <c r="W13" s="47"/>
      <c r="X13" s="47"/>
      <c r="Y13" s="47"/>
      <c r="Z13" s="47"/>
      <c r="AA13" s="47">
        <f>SUM(R13:Z13)</f>
        <v>13</v>
      </c>
    </row>
    <row r="14" spans="1:27" ht="13.5">
      <c r="A14" s="40">
        <v>3</v>
      </c>
      <c r="B14" s="45" t="str">
        <f>VLOOKUP(A14,クラブ,3)</f>
        <v>福島</v>
      </c>
      <c r="C14" s="46" t="str">
        <f>VLOOKUP(A14,クラブ,2)</f>
        <v>福島ソフトボールクラブ</v>
      </c>
      <c r="D14" s="47">
        <v>4</v>
      </c>
      <c r="E14" s="47">
        <v>0</v>
      </c>
      <c r="F14" s="47">
        <v>0</v>
      </c>
      <c r="G14" s="47">
        <v>1</v>
      </c>
      <c r="H14" s="47">
        <v>1</v>
      </c>
      <c r="I14" s="47">
        <v>0</v>
      </c>
      <c r="J14" s="47" t="s">
        <v>205</v>
      </c>
      <c r="K14" s="47"/>
      <c r="L14" s="47"/>
      <c r="M14" s="47">
        <f>SUM(D14:L14)</f>
        <v>6</v>
      </c>
      <c r="O14" s="40">
        <v>20</v>
      </c>
      <c r="P14" s="45" t="str">
        <f>VLOOKUP(O14,クラブ,3)</f>
        <v>熊本</v>
      </c>
      <c r="Q14" s="46" t="str">
        <f>VLOOKUP(O14,クラブ,2)</f>
        <v>北川通信ＳＣ</v>
      </c>
      <c r="R14" s="47">
        <v>0</v>
      </c>
      <c r="S14" s="47">
        <v>2</v>
      </c>
      <c r="T14" s="47">
        <v>0</v>
      </c>
      <c r="U14" s="47">
        <v>0</v>
      </c>
      <c r="V14" s="47">
        <v>0</v>
      </c>
      <c r="W14" s="47"/>
      <c r="X14" s="47"/>
      <c r="Y14" s="47"/>
      <c r="Z14" s="47"/>
      <c r="AA14" s="47">
        <f>SUM(R14:Z14)</f>
        <v>2</v>
      </c>
    </row>
    <row r="16" spans="9:27" ht="13.5">
      <c r="I16" s="40"/>
      <c r="J16" s="78" t="s">
        <v>181</v>
      </c>
      <c r="K16" s="78"/>
      <c r="L16" s="78"/>
      <c r="M16" s="43">
        <v>3</v>
      </c>
      <c r="W16" s="40"/>
      <c r="X16" s="78" t="s">
        <v>181</v>
      </c>
      <c r="Y16" s="78"/>
      <c r="Z16" s="78"/>
      <c r="AA16" s="43">
        <v>11</v>
      </c>
    </row>
    <row r="18" spans="2:27" s="50" customFormat="1" ht="11.25">
      <c r="B18" s="51" t="s">
        <v>215</v>
      </c>
      <c r="C18" s="52" t="s">
        <v>179</v>
      </c>
      <c r="D18" s="53">
        <v>1</v>
      </c>
      <c r="E18" s="53">
        <v>2</v>
      </c>
      <c r="F18" s="53">
        <v>3</v>
      </c>
      <c r="G18" s="53">
        <v>4</v>
      </c>
      <c r="H18" s="53">
        <v>5</v>
      </c>
      <c r="I18" s="53">
        <v>6</v>
      </c>
      <c r="J18" s="53">
        <v>7</v>
      </c>
      <c r="K18" s="53">
        <v>8</v>
      </c>
      <c r="L18" s="53">
        <v>9</v>
      </c>
      <c r="M18" s="53" t="s">
        <v>180</v>
      </c>
      <c r="P18" s="51" t="s">
        <v>214</v>
      </c>
      <c r="Q18" s="52" t="s">
        <v>179</v>
      </c>
      <c r="R18" s="53">
        <v>1</v>
      </c>
      <c r="S18" s="53">
        <v>2</v>
      </c>
      <c r="T18" s="53">
        <v>3</v>
      </c>
      <c r="U18" s="53">
        <v>4</v>
      </c>
      <c r="V18" s="53">
        <v>5</v>
      </c>
      <c r="W18" s="53">
        <v>6</v>
      </c>
      <c r="X18" s="53">
        <v>7</v>
      </c>
      <c r="Y18" s="53">
        <v>8</v>
      </c>
      <c r="Z18" s="53">
        <v>9</v>
      </c>
      <c r="AA18" s="53" t="s">
        <v>180</v>
      </c>
    </row>
    <row r="19" spans="1:27" ht="13.5">
      <c r="A19" s="40">
        <v>5</v>
      </c>
      <c r="B19" s="45" t="str">
        <f>VLOOKUP(A19,クラブ,3)</f>
        <v>富山</v>
      </c>
      <c r="C19" s="46" t="str">
        <f>VLOOKUP(A19,クラブ,2)</f>
        <v>Ｓ．スターズソフトボールクラブ</v>
      </c>
      <c r="D19" s="47">
        <v>3</v>
      </c>
      <c r="E19" s="47">
        <v>0</v>
      </c>
      <c r="F19" s="47">
        <v>2</v>
      </c>
      <c r="G19" s="47">
        <v>1</v>
      </c>
      <c r="H19" s="47">
        <v>0</v>
      </c>
      <c r="I19" s="47">
        <v>0</v>
      </c>
      <c r="J19" s="47">
        <v>2</v>
      </c>
      <c r="K19" s="47"/>
      <c r="L19" s="47"/>
      <c r="M19" s="47">
        <f>SUM(D19:L19)</f>
        <v>8</v>
      </c>
      <c r="O19" s="40">
        <v>22</v>
      </c>
      <c r="P19" s="45" t="str">
        <f>VLOOKUP(O19,クラブ,3)</f>
        <v>長崎</v>
      </c>
      <c r="Q19" s="46" t="str">
        <f>VLOOKUP(O19,クラブ,2)</f>
        <v>水流クラブ</v>
      </c>
      <c r="R19" s="47">
        <v>0</v>
      </c>
      <c r="S19" s="47">
        <v>0</v>
      </c>
      <c r="T19" s="47">
        <v>3</v>
      </c>
      <c r="U19" s="47">
        <v>0</v>
      </c>
      <c r="V19" s="47">
        <v>0</v>
      </c>
      <c r="W19" s="47">
        <v>0</v>
      </c>
      <c r="X19" s="47">
        <v>1</v>
      </c>
      <c r="Y19" s="47"/>
      <c r="Z19" s="47"/>
      <c r="AA19" s="47">
        <f>SUM(R19:Z19)</f>
        <v>4</v>
      </c>
    </row>
    <row r="20" spans="1:27" ht="13.5">
      <c r="A20" s="40">
        <v>6</v>
      </c>
      <c r="B20" s="45" t="str">
        <f>VLOOKUP(A20,クラブ,3)</f>
        <v>三重</v>
      </c>
      <c r="C20" s="46" t="str">
        <f>VLOOKUP(A20,クラブ,2)</f>
        <v>ネッシーズ</v>
      </c>
      <c r="D20" s="47">
        <v>0</v>
      </c>
      <c r="E20" s="47">
        <v>0</v>
      </c>
      <c r="F20" s="47">
        <v>0</v>
      </c>
      <c r="G20" s="47">
        <v>2</v>
      </c>
      <c r="H20" s="47">
        <v>0</v>
      </c>
      <c r="I20" s="47">
        <v>0</v>
      </c>
      <c r="J20" s="47">
        <v>0</v>
      </c>
      <c r="K20" s="47"/>
      <c r="L20" s="47"/>
      <c r="M20" s="47">
        <f>SUM(D20:L20)</f>
        <v>2</v>
      </c>
      <c r="O20" s="40">
        <v>21</v>
      </c>
      <c r="P20" s="45" t="str">
        <f>VLOOKUP(O20,クラブ,3)</f>
        <v>京都</v>
      </c>
      <c r="Q20" s="46" t="str">
        <f>VLOOKUP(O20,クラブ,2)</f>
        <v>京都クラブ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/>
      <c r="Z20" s="47"/>
      <c r="AA20" s="47">
        <f>SUM(R20:Z20)</f>
        <v>0</v>
      </c>
    </row>
    <row r="22" spans="9:27" ht="13.5">
      <c r="I22" s="40"/>
      <c r="J22" s="78" t="s">
        <v>181</v>
      </c>
      <c r="K22" s="78"/>
      <c r="L22" s="78"/>
      <c r="M22" s="43">
        <v>4</v>
      </c>
      <c r="W22" s="40"/>
      <c r="X22" s="78" t="s">
        <v>181</v>
      </c>
      <c r="Y22" s="78"/>
      <c r="Z22" s="78"/>
      <c r="AA22" s="43">
        <v>12</v>
      </c>
    </row>
    <row r="24" spans="2:27" s="50" customFormat="1" ht="11.25">
      <c r="B24" s="51" t="s">
        <v>214</v>
      </c>
      <c r="C24" s="52" t="s">
        <v>179</v>
      </c>
      <c r="D24" s="53">
        <v>1</v>
      </c>
      <c r="E24" s="53">
        <v>2</v>
      </c>
      <c r="F24" s="53">
        <v>3</v>
      </c>
      <c r="G24" s="53">
        <v>4</v>
      </c>
      <c r="H24" s="53">
        <v>5</v>
      </c>
      <c r="I24" s="53">
        <v>6</v>
      </c>
      <c r="J24" s="53">
        <v>7</v>
      </c>
      <c r="K24" s="53">
        <v>8</v>
      </c>
      <c r="L24" s="53">
        <v>9</v>
      </c>
      <c r="M24" s="53" t="s">
        <v>180</v>
      </c>
      <c r="P24" s="51" t="s">
        <v>214</v>
      </c>
      <c r="Q24" s="52" t="s">
        <v>179</v>
      </c>
      <c r="R24" s="53">
        <v>1</v>
      </c>
      <c r="S24" s="53">
        <v>2</v>
      </c>
      <c r="T24" s="53">
        <v>3</v>
      </c>
      <c r="U24" s="53">
        <v>4</v>
      </c>
      <c r="V24" s="53">
        <v>5</v>
      </c>
      <c r="W24" s="53">
        <v>6</v>
      </c>
      <c r="X24" s="53">
        <v>7</v>
      </c>
      <c r="Y24" s="53">
        <v>8</v>
      </c>
      <c r="Z24" s="53">
        <v>9</v>
      </c>
      <c r="AA24" s="53" t="s">
        <v>180</v>
      </c>
    </row>
    <row r="25" spans="1:27" ht="13.5">
      <c r="A25" s="40">
        <v>8</v>
      </c>
      <c r="B25" s="45" t="str">
        <f>VLOOKUP(A25,クラブ,3)</f>
        <v>岐阜</v>
      </c>
      <c r="C25" s="46" t="str">
        <f>VLOOKUP(A25,クラブ,2)</f>
        <v>岐阜エコデンＳＣ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3</v>
      </c>
      <c r="K25" s="47"/>
      <c r="L25" s="47"/>
      <c r="M25" s="47">
        <f>SUM(D25:L25)</f>
        <v>3</v>
      </c>
      <c r="O25" s="40">
        <v>24</v>
      </c>
      <c r="P25" s="45" t="str">
        <f>VLOOKUP(O25,クラブ,3)</f>
        <v>岡山</v>
      </c>
      <c r="Q25" s="46" t="str">
        <f>VLOOKUP(O25,クラブ,2)</f>
        <v>平林金属男子ソフトボールクラブ</v>
      </c>
      <c r="R25" s="47">
        <v>0</v>
      </c>
      <c r="S25" s="47">
        <v>1</v>
      </c>
      <c r="T25" s="47">
        <v>2</v>
      </c>
      <c r="U25" s="47">
        <v>0</v>
      </c>
      <c r="V25" s="47">
        <v>0</v>
      </c>
      <c r="W25" s="47">
        <v>2</v>
      </c>
      <c r="X25" s="47">
        <v>1</v>
      </c>
      <c r="Y25" s="47"/>
      <c r="Z25" s="47"/>
      <c r="AA25" s="47">
        <f>SUM(R25:Z25)</f>
        <v>6</v>
      </c>
    </row>
    <row r="26" spans="1:27" ht="13.5">
      <c r="A26" s="40">
        <v>7</v>
      </c>
      <c r="B26" s="45" t="str">
        <f>VLOOKUP(A26,クラブ,3)</f>
        <v>長崎</v>
      </c>
      <c r="C26" s="46" t="str">
        <f>VLOOKUP(A26,クラブ,2)</f>
        <v>Ｖ.Ｖ.ＮＡＧＡＳＡＫＩブラックス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1</v>
      </c>
      <c r="K26" s="47"/>
      <c r="L26" s="47"/>
      <c r="M26" s="47">
        <f>SUM(D26:L26)</f>
        <v>1</v>
      </c>
      <c r="O26" s="40">
        <v>23</v>
      </c>
      <c r="P26" s="45" t="str">
        <f>VLOOKUP(O26,クラブ,3)</f>
        <v>千葉</v>
      </c>
      <c r="Q26" s="46" t="str">
        <f>VLOOKUP(O26,クラブ,2)</f>
        <v>四街道クラブ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/>
      <c r="Z26" s="47"/>
      <c r="AA26" s="47">
        <f>SUM(R26:Z26)</f>
        <v>0</v>
      </c>
    </row>
    <row r="28" spans="9:27" ht="13.5">
      <c r="I28" s="40"/>
      <c r="J28" s="78" t="s">
        <v>181</v>
      </c>
      <c r="K28" s="78"/>
      <c r="L28" s="78"/>
      <c r="M28" s="43">
        <v>5</v>
      </c>
      <c r="W28" s="40"/>
      <c r="X28" s="78" t="s">
        <v>181</v>
      </c>
      <c r="Y28" s="78"/>
      <c r="Z28" s="78"/>
      <c r="AA28" s="43">
        <v>13</v>
      </c>
    </row>
    <row r="30" spans="2:27" s="50" customFormat="1" ht="11.25">
      <c r="B30" s="51" t="s">
        <v>214</v>
      </c>
      <c r="C30" s="52" t="s">
        <v>179</v>
      </c>
      <c r="D30" s="53">
        <v>1</v>
      </c>
      <c r="E30" s="53">
        <v>2</v>
      </c>
      <c r="F30" s="53">
        <v>3</v>
      </c>
      <c r="G30" s="53">
        <v>4</v>
      </c>
      <c r="H30" s="53">
        <v>5</v>
      </c>
      <c r="I30" s="53">
        <v>6</v>
      </c>
      <c r="J30" s="53">
        <v>7</v>
      </c>
      <c r="K30" s="53">
        <v>8</v>
      </c>
      <c r="L30" s="53">
        <v>9</v>
      </c>
      <c r="M30" s="53" t="s">
        <v>180</v>
      </c>
      <c r="P30" s="51" t="s">
        <v>214</v>
      </c>
      <c r="Q30" s="52" t="s">
        <v>179</v>
      </c>
      <c r="R30" s="53">
        <v>1</v>
      </c>
      <c r="S30" s="53">
        <v>2</v>
      </c>
      <c r="T30" s="53">
        <v>3</v>
      </c>
      <c r="U30" s="53">
        <v>4</v>
      </c>
      <c r="V30" s="53">
        <v>5</v>
      </c>
      <c r="W30" s="53">
        <v>6</v>
      </c>
      <c r="X30" s="53">
        <v>7</v>
      </c>
      <c r="Y30" s="53">
        <v>8</v>
      </c>
      <c r="Z30" s="53">
        <v>9</v>
      </c>
      <c r="AA30" s="53" t="s">
        <v>180</v>
      </c>
    </row>
    <row r="31" spans="1:27" ht="13.5">
      <c r="A31" s="40">
        <v>9</v>
      </c>
      <c r="B31" s="45" t="str">
        <f>VLOOKUP(A31,クラブ,3)</f>
        <v>佐賀</v>
      </c>
      <c r="C31" s="46" t="str">
        <f>VLOOKUP(A31,クラブ,2)</f>
        <v>ダイワアクト</v>
      </c>
      <c r="D31" s="47">
        <v>0</v>
      </c>
      <c r="E31" s="47">
        <v>0</v>
      </c>
      <c r="F31" s="47">
        <v>0</v>
      </c>
      <c r="G31" s="47">
        <v>2</v>
      </c>
      <c r="H31" s="47">
        <v>0</v>
      </c>
      <c r="I31" s="47">
        <v>0</v>
      </c>
      <c r="J31" s="47">
        <v>0</v>
      </c>
      <c r="K31" s="47"/>
      <c r="L31" s="47"/>
      <c r="M31" s="47">
        <f>SUM(D31:L31)</f>
        <v>2</v>
      </c>
      <c r="O31" s="40">
        <v>26</v>
      </c>
      <c r="P31" s="45" t="str">
        <f>VLOOKUP(O31,クラブ,3)</f>
        <v>茨城</v>
      </c>
      <c r="Q31" s="46" t="str">
        <f>VLOOKUP(O31,クラブ,2)</f>
        <v>取手インディアンス</v>
      </c>
      <c r="R31" s="47">
        <v>2</v>
      </c>
      <c r="S31" s="47">
        <v>3</v>
      </c>
      <c r="T31" s="47">
        <v>3</v>
      </c>
      <c r="U31" s="47">
        <v>2</v>
      </c>
      <c r="V31" s="47">
        <v>0</v>
      </c>
      <c r="W31" s="47"/>
      <c r="X31" s="47"/>
      <c r="Y31" s="47"/>
      <c r="Z31" s="47"/>
      <c r="AA31" s="47">
        <f>SUM(R31:Z31)</f>
        <v>10</v>
      </c>
    </row>
    <row r="32" spans="1:27" ht="13.5">
      <c r="A32" s="40">
        <v>10</v>
      </c>
      <c r="B32" s="45" t="str">
        <f>VLOOKUP(A32,クラブ,3)</f>
        <v>愛知</v>
      </c>
      <c r="C32" s="46" t="str">
        <f>VLOOKUP(A32,クラブ,2)</f>
        <v>硬派クラブ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/>
      <c r="L32" s="47"/>
      <c r="M32" s="47">
        <f>SUM(D32:L32)</f>
        <v>0</v>
      </c>
      <c r="O32" s="40">
        <v>25</v>
      </c>
      <c r="P32" s="45" t="str">
        <f>VLOOKUP(O32,クラブ,3)</f>
        <v>鹿児島</v>
      </c>
      <c r="Q32" s="46" t="str">
        <f>VLOOKUP(O32,クラブ,2)</f>
        <v>鹿屋中央電機ＳＢＣ</v>
      </c>
      <c r="R32" s="47">
        <v>1</v>
      </c>
      <c r="S32" s="47">
        <v>1</v>
      </c>
      <c r="T32" s="47">
        <v>0</v>
      </c>
      <c r="U32" s="47">
        <v>0</v>
      </c>
      <c r="V32" s="47">
        <v>0</v>
      </c>
      <c r="W32" s="47"/>
      <c r="X32" s="47"/>
      <c r="Y32" s="47"/>
      <c r="Z32" s="47"/>
      <c r="AA32" s="47">
        <f>SUM(R32:Z32)</f>
        <v>2</v>
      </c>
    </row>
    <row r="34" spans="9:27" ht="13.5">
      <c r="I34" s="40"/>
      <c r="J34" s="78" t="s">
        <v>181</v>
      </c>
      <c r="K34" s="78"/>
      <c r="L34" s="78"/>
      <c r="M34" s="43">
        <v>6</v>
      </c>
      <c r="W34" s="40"/>
      <c r="X34" s="78" t="s">
        <v>181</v>
      </c>
      <c r="Y34" s="78"/>
      <c r="Z34" s="78"/>
      <c r="AA34" s="43">
        <v>14</v>
      </c>
    </row>
    <row r="36" spans="2:27" s="50" customFormat="1" ht="11.25">
      <c r="B36" s="51" t="s">
        <v>214</v>
      </c>
      <c r="C36" s="52" t="s">
        <v>179</v>
      </c>
      <c r="D36" s="53">
        <v>1</v>
      </c>
      <c r="E36" s="53">
        <v>2</v>
      </c>
      <c r="F36" s="53">
        <v>3</v>
      </c>
      <c r="G36" s="53">
        <v>4</v>
      </c>
      <c r="H36" s="53">
        <v>5</v>
      </c>
      <c r="I36" s="53">
        <v>6</v>
      </c>
      <c r="J36" s="53">
        <v>7</v>
      </c>
      <c r="K36" s="53">
        <v>8</v>
      </c>
      <c r="L36" s="53">
        <v>9</v>
      </c>
      <c r="M36" s="53" t="s">
        <v>180</v>
      </c>
      <c r="P36" s="51" t="s">
        <v>214</v>
      </c>
      <c r="Q36" s="52" t="s">
        <v>179</v>
      </c>
      <c r="R36" s="53">
        <v>1</v>
      </c>
      <c r="S36" s="53">
        <v>2</v>
      </c>
      <c r="T36" s="53">
        <v>3</v>
      </c>
      <c r="U36" s="53">
        <v>4</v>
      </c>
      <c r="V36" s="53">
        <v>5</v>
      </c>
      <c r="W36" s="53">
        <v>6</v>
      </c>
      <c r="X36" s="53">
        <v>7</v>
      </c>
      <c r="Y36" s="53">
        <v>8</v>
      </c>
      <c r="Z36" s="53">
        <v>9</v>
      </c>
      <c r="AA36" s="53" t="s">
        <v>180</v>
      </c>
    </row>
    <row r="37" spans="1:27" ht="13.5">
      <c r="A37" s="40">
        <v>12</v>
      </c>
      <c r="B37" s="45" t="str">
        <f>VLOOKUP(A37,クラブ,3)</f>
        <v>東京</v>
      </c>
      <c r="C37" s="46" t="str">
        <f>VLOOKUP(A37,クラブ,2)</f>
        <v>東京アスリートクラブ</v>
      </c>
      <c r="D37" s="47">
        <v>0</v>
      </c>
      <c r="E37" s="47">
        <v>0</v>
      </c>
      <c r="F37" s="47">
        <v>1</v>
      </c>
      <c r="G37" s="47">
        <v>0</v>
      </c>
      <c r="H37" s="47">
        <v>2</v>
      </c>
      <c r="I37" s="47">
        <v>0</v>
      </c>
      <c r="J37" s="47">
        <v>0</v>
      </c>
      <c r="K37" s="47"/>
      <c r="L37" s="47"/>
      <c r="M37" s="47">
        <f>SUM(D37:L37)</f>
        <v>3</v>
      </c>
      <c r="O37" s="40">
        <v>28</v>
      </c>
      <c r="P37" s="45" t="str">
        <f>VLOOKUP(O37,クラブ,3)</f>
        <v>広島</v>
      </c>
      <c r="Q37" s="46" t="str">
        <f>VLOOKUP(O37,クラブ,2)</f>
        <v>御調ソフトボールクラブ</v>
      </c>
      <c r="R37" s="47">
        <v>3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/>
      <c r="Z37" s="47"/>
      <c r="AA37" s="47">
        <f>SUM(R37:Z37)</f>
        <v>3</v>
      </c>
    </row>
    <row r="38" spans="1:27" ht="13.5">
      <c r="A38" s="40">
        <v>11</v>
      </c>
      <c r="B38" s="45" t="str">
        <f>VLOOKUP(A38,クラブ,3)</f>
        <v>広島</v>
      </c>
      <c r="C38" s="46" t="str">
        <f>VLOOKUP(A38,クラブ,2)</f>
        <v>ウエダバッファロー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/>
      <c r="L38" s="47"/>
      <c r="M38" s="47">
        <f>SUM(D38:L38)</f>
        <v>0</v>
      </c>
      <c r="O38" s="40">
        <v>27</v>
      </c>
      <c r="P38" s="45" t="str">
        <f>VLOOKUP(O38,クラブ,3)</f>
        <v>福井</v>
      </c>
      <c r="Q38" s="46" t="str">
        <f>VLOOKUP(O38,クラブ,2)</f>
        <v>Ｓｌａｐ－ｕｐＦＵＫＵＩ</v>
      </c>
      <c r="R38" s="47">
        <v>1</v>
      </c>
      <c r="S38" s="47">
        <v>0</v>
      </c>
      <c r="T38" s="47">
        <v>1</v>
      </c>
      <c r="U38" s="47">
        <v>0</v>
      </c>
      <c r="V38" s="47">
        <v>3</v>
      </c>
      <c r="W38" s="47">
        <v>0</v>
      </c>
      <c r="X38" s="47" t="s">
        <v>205</v>
      </c>
      <c r="Y38" s="47"/>
      <c r="Z38" s="47"/>
      <c r="AA38" s="47">
        <f>SUM(R38:Z38)</f>
        <v>5</v>
      </c>
    </row>
    <row r="40" spans="9:27" ht="13.5">
      <c r="I40" s="40"/>
      <c r="J40" s="78" t="s">
        <v>181</v>
      </c>
      <c r="K40" s="78"/>
      <c r="L40" s="78"/>
      <c r="M40" s="43">
        <v>7</v>
      </c>
      <c r="W40" s="40"/>
      <c r="X40" s="78" t="s">
        <v>181</v>
      </c>
      <c r="Y40" s="78"/>
      <c r="Z40" s="78"/>
      <c r="AA40" s="43">
        <v>15</v>
      </c>
    </row>
    <row r="42" spans="2:27" s="50" customFormat="1" ht="11.25">
      <c r="B42" s="51" t="s">
        <v>214</v>
      </c>
      <c r="C42" s="52" t="s">
        <v>179</v>
      </c>
      <c r="D42" s="53">
        <v>1</v>
      </c>
      <c r="E42" s="53">
        <v>2</v>
      </c>
      <c r="F42" s="53">
        <v>3</v>
      </c>
      <c r="G42" s="53">
        <v>4</v>
      </c>
      <c r="H42" s="53">
        <v>5</v>
      </c>
      <c r="I42" s="53">
        <v>6</v>
      </c>
      <c r="J42" s="53">
        <v>7</v>
      </c>
      <c r="K42" s="53">
        <v>8</v>
      </c>
      <c r="L42" s="53">
        <v>9</v>
      </c>
      <c r="M42" s="53" t="s">
        <v>180</v>
      </c>
      <c r="P42" s="51" t="s">
        <v>214</v>
      </c>
      <c r="Q42" s="52" t="s">
        <v>179</v>
      </c>
      <c r="R42" s="53">
        <v>1</v>
      </c>
      <c r="S42" s="53">
        <v>2</v>
      </c>
      <c r="T42" s="53">
        <v>3</v>
      </c>
      <c r="U42" s="53">
        <v>4</v>
      </c>
      <c r="V42" s="53">
        <v>5</v>
      </c>
      <c r="W42" s="53">
        <v>6</v>
      </c>
      <c r="X42" s="53">
        <v>7</v>
      </c>
      <c r="Y42" s="53">
        <v>8</v>
      </c>
      <c r="Z42" s="53">
        <v>9</v>
      </c>
      <c r="AA42" s="53" t="s">
        <v>180</v>
      </c>
    </row>
    <row r="43" spans="1:27" ht="13.5">
      <c r="A43" s="40">
        <v>14</v>
      </c>
      <c r="B43" s="45" t="str">
        <f>VLOOKUP(A43,クラブ,3)</f>
        <v>徳島</v>
      </c>
      <c r="C43" s="46" t="str">
        <f>VLOOKUP(A43,クラブ,2)</f>
        <v>徳島ＩＳクラブ</v>
      </c>
      <c r="D43" s="47">
        <v>0</v>
      </c>
      <c r="E43" s="47">
        <v>0</v>
      </c>
      <c r="F43" s="47">
        <v>1</v>
      </c>
      <c r="G43" s="47">
        <v>0</v>
      </c>
      <c r="H43" s="47"/>
      <c r="I43" s="47"/>
      <c r="J43" s="47"/>
      <c r="K43" s="47"/>
      <c r="L43" s="47"/>
      <c r="M43" s="47">
        <f>SUM(D43:L43)</f>
        <v>1</v>
      </c>
      <c r="O43" s="40">
        <v>30</v>
      </c>
      <c r="P43" s="45" t="str">
        <f>VLOOKUP(O43,クラブ,3)</f>
        <v>山口</v>
      </c>
      <c r="Q43" s="46" t="str">
        <f>VLOOKUP(O43,クラブ,2)</f>
        <v>下関長州ソフトボールクラブ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/>
      <c r="X43" s="47"/>
      <c r="Y43" s="47"/>
      <c r="Z43" s="47"/>
      <c r="AA43" s="47">
        <f>SUM(R43:Z43)</f>
        <v>0</v>
      </c>
    </row>
    <row r="44" spans="1:27" ht="13.5">
      <c r="A44" s="40">
        <v>13</v>
      </c>
      <c r="B44" s="45" t="str">
        <f>VLOOKUP(A44,クラブ,3)</f>
        <v>大阪</v>
      </c>
      <c r="C44" s="46" t="str">
        <f>VLOOKUP(A44,クラブ,2)</f>
        <v>大阪グローバル</v>
      </c>
      <c r="D44" s="47">
        <v>1</v>
      </c>
      <c r="E44" s="47">
        <v>8</v>
      </c>
      <c r="F44" s="47">
        <v>0</v>
      </c>
      <c r="G44" s="48">
        <v>3</v>
      </c>
      <c r="H44" s="47"/>
      <c r="I44" s="47"/>
      <c r="J44" s="47"/>
      <c r="K44" s="47"/>
      <c r="L44" s="47"/>
      <c r="M44" s="47">
        <f>SUM(D44:L44)</f>
        <v>12</v>
      </c>
      <c r="O44" s="40">
        <v>29</v>
      </c>
      <c r="P44" s="45" t="str">
        <f>VLOOKUP(O44,クラブ,3)</f>
        <v>大阪</v>
      </c>
      <c r="Q44" s="46" t="str">
        <f>VLOOKUP(O44,クラブ,2)</f>
        <v>大阪桃次郎</v>
      </c>
      <c r="R44" s="47">
        <v>3</v>
      </c>
      <c r="S44" s="47">
        <v>0</v>
      </c>
      <c r="T44" s="47">
        <v>0</v>
      </c>
      <c r="U44" s="47">
        <v>0</v>
      </c>
      <c r="V44" s="48">
        <v>4</v>
      </c>
      <c r="W44" s="47"/>
      <c r="X44" s="47"/>
      <c r="Y44" s="47"/>
      <c r="Z44" s="47"/>
      <c r="AA44" s="47">
        <f>SUM(R44:Z44)</f>
        <v>7</v>
      </c>
    </row>
    <row r="46" spans="9:27" ht="13.5">
      <c r="I46" s="40"/>
      <c r="J46" s="78" t="s">
        <v>181</v>
      </c>
      <c r="K46" s="78"/>
      <c r="L46" s="78"/>
      <c r="M46" s="43">
        <v>8</v>
      </c>
      <c r="W46" s="40"/>
      <c r="X46" s="78" t="s">
        <v>181</v>
      </c>
      <c r="Y46" s="78"/>
      <c r="Z46" s="78"/>
      <c r="AA46" s="43">
        <v>16</v>
      </c>
    </row>
    <row r="48" spans="2:27" s="50" customFormat="1" ht="11.25">
      <c r="B48" s="51" t="s">
        <v>214</v>
      </c>
      <c r="C48" s="52" t="s">
        <v>179</v>
      </c>
      <c r="D48" s="53">
        <v>1</v>
      </c>
      <c r="E48" s="53">
        <v>2</v>
      </c>
      <c r="F48" s="53">
        <v>3</v>
      </c>
      <c r="G48" s="53">
        <v>4</v>
      </c>
      <c r="H48" s="53">
        <v>5</v>
      </c>
      <c r="I48" s="53">
        <v>6</v>
      </c>
      <c r="J48" s="53">
        <v>7</v>
      </c>
      <c r="K48" s="53">
        <v>8</v>
      </c>
      <c r="L48" s="53">
        <v>9</v>
      </c>
      <c r="M48" s="53" t="s">
        <v>180</v>
      </c>
      <c r="P48" s="51" t="s">
        <v>216</v>
      </c>
      <c r="Q48" s="52" t="s">
        <v>179</v>
      </c>
      <c r="R48" s="53">
        <v>1</v>
      </c>
      <c r="S48" s="53">
        <v>2</v>
      </c>
      <c r="T48" s="53">
        <v>3</v>
      </c>
      <c r="U48" s="53">
        <v>4</v>
      </c>
      <c r="V48" s="53">
        <v>5</v>
      </c>
      <c r="W48" s="53">
        <v>6</v>
      </c>
      <c r="X48" s="53">
        <v>7</v>
      </c>
      <c r="Y48" s="53">
        <v>8</v>
      </c>
      <c r="Z48" s="53">
        <v>9</v>
      </c>
      <c r="AA48" s="53" t="s">
        <v>180</v>
      </c>
    </row>
    <row r="49" spans="1:27" ht="13.5">
      <c r="A49" s="40">
        <v>15</v>
      </c>
      <c r="B49" s="45" t="str">
        <f>VLOOKUP(A49,クラブ,3)</f>
        <v>鹿児島</v>
      </c>
      <c r="C49" s="46" t="str">
        <f>VLOOKUP(A49,クラブ,2)</f>
        <v>丸山物産ソフトボールクラブ</v>
      </c>
      <c r="D49" s="47">
        <v>2</v>
      </c>
      <c r="E49" s="47">
        <v>4</v>
      </c>
      <c r="F49" s="47">
        <v>0</v>
      </c>
      <c r="G49" s="47">
        <v>2</v>
      </c>
      <c r="H49" s="47">
        <v>0</v>
      </c>
      <c r="I49" s="47">
        <v>1</v>
      </c>
      <c r="J49" s="47"/>
      <c r="K49" s="47"/>
      <c r="L49" s="47"/>
      <c r="M49" s="47">
        <f>SUM(D49:L49)</f>
        <v>9</v>
      </c>
      <c r="O49" s="40">
        <v>31</v>
      </c>
      <c r="P49" s="45" t="str">
        <f>VLOOKUP(O49,クラブ,3)</f>
        <v>岩手</v>
      </c>
      <c r="Q49" s="46" t="str">
        <f>VLOOKUP(O49,クラブ,2)</f>
        <v>岩手ソフトボールクラブ</v>
      </c>
      <c r="R49" s="47">
        <v>1</v>
      </c>
      <c r="S49" s="47">
        <v>1</v>
      </c>
      <c r="T49" s="47">
        <v>0</v>
      </c>
      <c r="U49" s="47">
        <v>0</v>
      </c>
      <c r="V49" s="47">
        <v>2</v>
      </c>
      <c r="W49" s="47">
        <v>0</v>
      </c>
      <c r="X49" s="47">
        <v>0</v>
      </c>
      <c r="Y49" s="47"/>
      <c r="Z49" s="47"/>
      <c r="AA49" s="47">
        <f>SUM(R49:Z49)</f>
        <v>4</v>
      </c>
    </row>
    <row r="50" spans="1:27" ht="13.5">
      <c r="A50" s="40">
        <v>16</v>
      </c>
      <c r="B50" s="45" t="str">
        <f>VLOOKUP(A50,クラブ,3)</f>
        <v>山形</v>
      </c>
      <c r="C50" s="46" t="str">
        <f>VLOOKUP(A50,クラブ,2)</f>
        <v>ＹＡＭＡＧＡＴＡ ＣＬＵＢ</v>
      </c>
      <c r="D50" s="47">
        <v>0</v>
      </c>
      <c r="E50" s="47">
        <v>0</v>
      </c>
      <c r="F50" s="47">
        <v>0</v>
      </c>
      <c r="G50" s="47">
        <v>0</v>
      </c>
      <c r="H50" s="47">
        <v>2</v>
      </c>
      <c r="I50" s="47">
        <v>0</v>
      </c>
      <c r="J50" s="47"/>
      <c r="K50" s="47"/>
      <c r="L50" s="47"/>
      <c r="M50" s="47">
        <f>SUM(D50:L50)</f>
        <v>2</v>
      </c>
      <c r="O50" s="40">
        <v>32</v>
      </c>
      <c r="P50" s="45" t="str">
        <f>VLOOKUP(O50,クラブ,3)</f>
        <v>推・長崎</v>
      </c>
      <c r="Q50" s="46" t="str">
        <f>VLOOKUP(O50,クラブ,2)</f>
        <v>有家クラブ</v>
      </c>
      <c r="R50" s="47">
        <v>3</v>
      </c>
      <c r="S50" s="47">
        <v>0</v>
      </c>
      <c r="T50" s="47">
        <v>0</v>
      </c>
      <c r="U50" s="47">
        <v>0</v>
      </c>
      <c r="V50" s="47">
        <v>1</v>
      </c>
      <c r="W50" s="47">
        <v>1</v>
      </c>
      <c r="X50" s="47" t="s">
        <v>205</v>
      </c>
      <c r="Y50" s="47"/>
      <c r="Z50" s="47"/>
      <c r="AA50" s="47">
        <f>SUM(R50:Z50)</f>
        <v>5</v>
      </c>
    </row>
    <row r="54" spans="2:27" ht="21">
      <c r="B54" s="41" t="s">
        <v>206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P54" s="40" t="s">
        <v>209</v>
      </c>
      <c r="R54" s="44"/>
      <c r="S54" s="44"/>
      <c r="T54" s="44"/>
      <c r="U54" s="44"/>
      <c r="V54" s="44"/>
      <c r="W54" s="44"/>
      <c r="X54" s="44"/>
      <c r="Y54" s="44"/>
      <c r="Z54" s="44"/>
      <c r="AA54" s="44"/>
    </row>
    <row r="55" spans="4:27" ht="13.5">
      <c r="D55" s="44"/>
      <c r="E55" s="44"/>
      <c r="F55" s="44"/>
      <c r="G55" s="44"/>
      <c r="H55" s="44"/>
      <c r="I55" s="44"/>
      <c r="J55" s="44"/>
      <c r="K55" s="44"/>
      <c r="L55" s="44"/>
      <c r="M55" s="44"/>
      <c r="R55" s="44"/>
      <c r="S55" s="44"/>
      <c r="T55" s="44"/>
      <c r="U55" s="44"/>
      <c r="V55" s="44"/>
      <c r="W55" s="44"/>
      <c r="X55" s="44"/>
      <c r="Y55" s="44"/>
      <c r="Z55" s="44"/>
      <c r="AA55" s="44"/>
    </row>
    <row r="56" spans="2:27" ht="13.5">
      <c r="B56" s="40" t="s">
        <v>210</v>
      </c>
      <c r="D56" s="44" t="s">
        <v>219</v>
      </c>
      <c r="E56" s="44"/>
      <c r="F56" s="44"/>
      <c r="G56" s="44"/>
      <c r="H56" s="44"/>
      <c r="I56" s="40"/>
      <c r="J56" s="78" t="s">
        <v>181</v>
      </c>
      <c r="K56" s="78"/>
      <c r="L56" s="78"/>
      <c r="M56" s="44">
        <v>17</v>
      </c>
      <c r="P56" s="40" t="s">
        <v>211</v>
      </c>
      <c r="R56" s="44"/>
      <c r="S56" s="44"/>
      <c r="T56" s="44"/>
      <c r="U56" s="44"/>
      <c r="V56" s="44"/>
      <c r="W56" s="40"/>
      <c r="X56" s="78" t="s">
        <v>181</v>
      </c>
      <c r="Y56" s="78"/>
      <c r="Z56" s="78"/>
      <c r="AA56" s="44">
        <v>25</v>
      </c>
    </row>
    <row r="57" spans="4:27" ht="13.5">
      <c r="D57" s="44"/>
      <c r="E57" s="44"/>
      <c r="F57" s="44"/>
      <c r="G57" s="44"/>
      <c r="H57" s="44"/>
      <c r="I57" s="44"/>
      <c r="J57" s="44"/>
      <c r="K57" s="44"/>
      <c r="L57" s="44"/>
      <c r="M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2:27" s="50" customFormat="1" ht="11.25">
      <c r="B58" s="51" t="s">
        <v>214</v>
      </c>
      <c r="C58" s="52" t="s">
        <v>179</v>
      </c>
      <c r="D58" s="53">
        <v>1</v>
      </c>
      <c r="E58" s="53">
        <v>2</v>
      </c>
      <c r="F58" s="53">
        <v>3</v>
      </c>
      <c r="G58" s="53">
        <v>4</v>
      </c>
      <c r="H58" s="53">
        <v>5</v>
      </c>
      <c r="I58" s="53">
        <v>6</v>
      </c>
      <c r="J58" s="53">
        <v>7</v>
      </c>
      <c r="K58" s="53">
        <v>8</v>
      </c>
      <c r="L58" s="53">
        <v>9</v>
      </c>
      <c r="M58" s="53" t="s">
        <v>180</v>
      </c>
      <c r="P58" s="51" t="s">
        <v>214</v>
      </c>
      <c r="Q58" s="52" t="s">
        <v>179</v>
      </c>
      <c r="R58" s="53">
        <v>1</v>
      </c>
      <c r="S58" s="53">
        <v>2</v>
      </c>
      <c r="T58" s="53">
        <v>3</v>
      </c>
      <c r="U58" s="53">
        <v>4</v>
      </c>
      <c r="V58" s="53">
        <v>5</v>
      </c>
      <c r="W58" s="53">
        <v>6</v>
      </c>
      <c r="X58" s="53">
        <v>7</v>
      </c>
      <c r="Y58" s="53">
        <v>8</v>
      </c>
      <c r="Z58" s="53">
        <v>9</v>
      </c>
      <c r="AA58" s="53" t="s">
        <v>180</v>
      </c>
    </row>
    <row r="59" spans="1:27" ht="13.5">
      <c r="A59" s="40">
        <v>3</v>
      </c>
      <c r="B59" s="45" t="str">
        <f>VLOOKUP(A59,クラブ,3)</f>
        <v>福島</v>
      </c>
      <c r="C59" s="46" t="str">
        <f>VLOOKUP(A59,クラブ,2)</f>
        <v>福島ソフトボールクラブ</v>
      </c>
      <c r="D59" s="47">
        <v>7</v>
      </c>
      <c r="E59" s="47">
        <v>0</v>
      </c>
      <c r="F59" s="47">
        <v>1</v>
      </c>
      <c r="G59" s="47">
        <v>1</v>
      </c>
      <c r="H59" s="47">
        <v>0</v>
      </c>
      <c r="I59" s="47">
        <v>0</v>
      </c>
      <c r="J59" s="47">
        <v>0</v>
      </c>
      <c r="K59" s="47"/>
      <c r="L59" s="47"/>
      <c r="M59" s="47">
        <f>SUM(D59:L59)</f>
        <v>9</v>
      </c>
      <c r="O59" s="40">
        <v>8</v>
      </c>
      <c r="P59" s="45" t="str">
        <f>VLOOKUP(O59,クラブ,3)</f>
        <v>岐阜</v>
      </c>
      <c r="Q59" s="46" t="str">
        <f>VLOOKUP(O59,クラブ,2)</f>
        <v>岐阜エコデンＳＣ</v>
      </c>
      <c r="R59" s="47">
        <v>2</v>
      </c>
      <c r="S59" s="47">
        <v>1</v>
      </c>
      <c r="T59" s="47">
        <v>0</v>
      </c>
      <c r="U59" s="47">
        <v>0</v>
      </c>
      <c r="V59" s="47">
        <v>2</v>
      </c>
      <c r="W59" s="47">
        <v>2</v>
      </c>
      <c r="X59" s="47">
        <v>0</v>
      </c>
      <c r="Y59" s="47"/>
      <c r="Z59" s="47"/>
      <c r="AA59" s="47">
        <f>SUM(R59:Z59)</f>
        <v>7</v>
      </c>
    </row>
    <row r="60" spans="1:27" ht="13.5">
      <c r="A60" s="40">
        <v>1</v>
      </c>
      <c r="B60" s="45" t="str">
        <f>VLOOKUP(A60,クラブ,3)</f>
        <v>推・長崎</v>
      </c>
      <c r="C60" s="46" t="str">
        <f>VLOOKUP(A60,クラブ,2)</f>
        <v>Ｎｅｏ長崎</v>
      </c>
      <c r="D60" s="47">
        <v>4</v>
      </c>
      <c r="E60" s="47">
        <v>1</v>
      </c>
      <c r="F60" s="47">
        <v>0</v>
      </c>
      <c r="G60" s="47">
        <v>0</v>
      </c>
      <c r="H60" s="47">
        <v>1</v>
      </c>
      <c r="I60" s="47">
        <v>2</v>
      </c>
      <c r="J60" s="54">
        <v>0</v>
      </c>
      <c r="K60" s="47"/>
      <c r="L60" s="47"/>
      <c r="M60" s="47">
        <f>SUM(D60:L60)</f>
        <v>8</v>
      </c>
      <c r="O60" s="40">
        <v>3</v>
      </c>
      <c r="P60" s="45" t="str">
        <f>VLOOKUP(O60,クラブ,3)</f>
        <v>福島</v>
      </c>
      <c r="Q60" s="46" t="str">
        <f>VLOOKUP(O60,クラブ,2)</f>
        <v>福島ソフトボールクラブ</v>
      </c>
      <c r="R60" s="47">
        <v>0</v>
      </c>
      <c r="S60" s="47">
        <v>0</v>
      </c>
      <c r="T60" s="47">
        <v>0</v>
      </c>
      <c r="U60" s="47">
        <v>0</v>
      </c>
      <c r="V60" s="47">
        <v>2</v>
      </c>
      <c r="W60" s="47">
        <v>4</v>
      </c>
      <c r="X60" s="47">
        <v>0</v>
      </c>
      <c r="Y60" s="47"/>
      <c r="Z60" s="47"/>
      <c r="AA60" s="47">
        <f>SUM(R60:Z60)</f>
        <v>6</v>
      </c>
    </row>
    <row r="61" spans="4:27" ht="13.5">
      <c r="D61" s="44"/>
      <c r="E61" s="44"/>
      <c r="F61" s="44"/>
      <c r="G61" s="44"/>
      <c r="H61" s="44"/>
      <c r="I61" s="44"/>
      <c r="J61" s="44"/>
      <c r="K61" s="44"/>
      <c r="L61" s="44"/>
      <c r="M61" s="44"/>
      <c r="R61" s="44"/>
      <c r="S61" s="44"/>
      <c r="T61" s="44"/>
      <c r="U61" s="44"/>
      <c r="V61" s="44"/>
      <c r="W61" s="44"/>
      <c r="X61" s="44"/>
      <c r="Y61" s="44"/>
      <c r="Z61" s="44"/>
      <c r="AA61" s="44"/>
    </row>
    <row r="62" spans="4:27" ht="13.5">
      <c r="D62" s="44" t="s">
        <v>220</v>
      </c>
      <c r="E62" s="44"/>
      <c r="F62" s="44"/>
      <c r="G62" s="44"/>
      <c r="H62" s="44"/>
      <c r="I62" s="40"/>
      <c r="J62" s="78" t="s">
        <v>181</v>
      </c>
      <c r="K62" s="78"/>
      <c r="L62" s="78"/>
      <c r="M62" s="44">
        <v>18</v>
      </c>
      <c r="R62" s="44"/>
      <c r="S62" s="44"/>
      <c r="T62" s="44"/>
      <c r="U62" s="44"/>
      <c r="V62" s="44"/>
      <c r="W62" s="40"/>
      <c r="X62" s="78" t="s">
        <v>181</v>
      </c>
      <c r="Y62" s="78"/>
      <c r="Z62" s="78"/>
      <c r="AA62" s="44">
        <v>26</v>
      </c>
    </row>
    <row r="63" spans="4:27" ht="13.5">
      <c r="D63" s="44"/>
      <c r="E63" s="44"/>
      <c r="F63" s="44"/>
      <c r="G63" s="44"/>
      <c r="H63" s="44"/>
      <c r="I63" s="44"/>
      <c r="J63" s="44"/>
      <c r="K63" s="44"/>
      <c r="L63" s="44"/>
      <c r="M63" s="44"/>
      <c r="R63" s="44"/>
      <c r="S63" s="44"/>
      <c r="T63" s="44"/>
      <c r="U63" s="44"/>
      <c r="V63" s="44"/>
      <c r="W63" s="44"/>
      <c r="X63" s="44"/>
      <c r="Y63" s="44"/>
      <c r="Z63" s="44"/>
      <c r="AA63" s="44"/>
    </row>
    <row r="64" spans="2:27" s="50" customFormat="1" ht="11.25">
      <c r="B64" s="51" t="s">
        <v>216</v>
      </c>
      <c r="C64" s="52" t="s">
        <v>179</v>
      </c>
      <c r="D64" s="53">
        <v>1</v>
      </c>
      <c r="E64" s="53">
        <v>2</v>
      </c>
      <c r="F64" s="53">
        <v>3</v>
      </c>
      <c r="G64" s="53">
        <v>4</v>
      </c>
      <c r="H64" s="53">
        <v>5</v>
      </c>
      <c r="I64" s="53">
        <v>6</v>
      </c>
      <c r="J64" s="53">
        <v>7</v>
      </c>
      <c r="K64" s="53">
        <v>8</v>
      </c>
      <c r="L64" s="53">
        <v>9</v>
      </c>
      <c r="M64" s="53" t="s">
        <v>180</v>
      </c>
      <c r="P64" s="51" t="s">
        <v>216</v>
      </c>
      <c r="Q64" s="52" t="s">
        <v>179</v>
      </c>
      <c r="R64" s="53">
        <v>1</v>
      </c>
      <c r="S64" s="53">
        <v>2</v>
      </c>
      <c r="T64" s="53">
        <v>3</v>
      </c>
      <c r="U64" s="53">
        <v>4</v>
      </c>
      <c r="V64" s="53">
        <v>5</v>
      </c>
      <c r="W64" s="53">
        <v>6</v>
      </c>
      <c r="X64" s="53">
        <v>7</v>
      </c>
      <c r="Y64" s="53">
        <v>8</v>
      </c>
      <c r="Z64" s="53">
        <v>9</v>
      </c>
      <c r="AA64" s="53" t="s">
        <v>180</v>
      </c>
    </row>
    <row r="65" spans="1:27" ht="13.5">
      <c r="A65" s="40">
        <v>5</v>
      </c>
      <c r="B65" s="45" t="str">
        <f>VLOOKUP(A65,クラブ,3)</f>
        <v>富山</v>
      </c>
      <c r="C65" s="46" t="str">
        <f>VLOOKUP(A65,クラブ,2)</f>
        <v>Ｓ．スターズソフトボールクラブ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/>
      <c r="L65" s="47"/>
      <c r="M65" s="47">
        <f>SUM(D65:L65)</f>
        <v>0</v>
      </c>
      <c r="O65" s="40">
        <v>9</v>
      </c>
      <c r="P65" s="45" t="str">
        <f>VLOOKUP(O65,クラブ,3)</f>
        <v>佐賀</v>
      </c>
      <c r="Q65" s="46" t="str">
        <f>VLOOKUP(O65,クラブ,2)</f>
        <v>ダイワアクト</v>
      </c>
      <c r="R65" s="47">
        <v>4</v>
      </c>
      <c r="S65" s="47">
        <v>0</v>
      </c>
      <c r="T65" s="47">
        <v>2</v>
      </c>
      <c r="U65" s="47">
        <v>0</v>
      </c>
      <c r="V65" s="47">
        <v>1</v>
      </c>
      <c r="W65" s="47">
        <v>0</v>
      </c>
      <c r="X65" s="47">
        <v>0</v>
      </c>
      <c r="Y65" s="47"/>
      <c r="Z65" s="47"/>
      <c r="AA65" s="47">
        <f>SUM(R65:Z65)</f>
        <v>7</v>
      </c>
    </row>
    <row r="66" spans="1:27" ht="13.5">
      <c r="A66" s="40">
        <v>8</v>
      </c>
      <c r="B66" s="45" t="str">
        <f>VLOOKUP(A66,クラブ,3)</f>
        <v>岐阜</v>
      </c>
      <c r="C66" s="46" t="str">
        <f>VLOOKUP(A66,クラブ,2)</f>
        <v>岐阜エコデンＳＣ</v>
      </c>
      <c r="D66" s="47">
        <v>0</v>
      </c>
      <c r="E66" s="47">
        <v>0</v>
      </c>
      <c r="F66" s="47">
        <v>0</v>
      </c>
      <c r="G66" s="47">
        <v>0</v>
      </c>
      <c r="H66" s="47">
        <v>2</v>
      </c>
      <c r="I66" s="47">
        <v>1</v>
      </c>
      <c r="J66" s="47" t="s">
        <v>228</v>
      </c>
      <c r="K66" s="47"/>
      <c r="L66" s="47"/>
      <c r="M66" s="47">
        <f>SUM(D66:L66)</f>
        <v>3</v>
      </c>
      <c r="O66" s="40">
        <v>13</v>
      </c>
      <c r="P66" s="45" t="str">
        <f>VLOOKUP(O66,クラブ,3)</f>
        <v>大阪</v>
      </c>
      <c r="Q66" s="46" t="str">
        <f>VLOOKUP(O66,クラブ,2)</f>
        <v>大阪グローバル</v>
      </c>
      <c r="R66" s="47">
        <v>0</v>
      </c>
      <c r="S66" s="47">
        <v>0</v>
      </c>
      <c r="T66" s="47">
        <v>0</v>
      </c>
      <c r="U66" s="47">
        <v>9</v>
      </c>
      <c r="V66" s="47">
        <v>0</v>
      </c>
      <c r="W66" s="47">
        <v>0</v>
      </c>
      <c r="X66" s="47" t="s">
        <v>227</v>
      </c>
      <c r="Y66" s="47"/>
      <c r="Z66" s="47"/>
      <c r="AA66" s="47">
        <f>SUM(R66:Z66)</f>
        <v>9</v>
      </c>
    </row>
    <row r="67" spans="4:27" ht="13.5">
      <c r="D67" s="44"/>
      <c r="E67" s="44"/>
      <c r="F67" s="44"/>
      <c r="G67" s="44"/>
      <c r="H67" s="44"/>
      <c r="I67" s="44"/>
      <c r="J67" s="44"/>
      <c r="K67" s="44"/>
      <c r="L67" s="44"/>
      <c r="M67" s="44"/>
      <c r="R67" s="44"/>
      <c r="S67" s="44"/>
      <c r="T67" s="44"/>
      <c r="U67" s="44"/>
      <c r="V67" s="44"/>
      <c r="W67" s="44"/>
      <c r="X67" s="44"/>
      <c r="Y67" s="44"/>
      <c r="Z67" s="44"/>
      <c r="AA67" s="44"/>
    </row>
    <row r="68" spans="4:27" ht="13.5">
      <c r="D68" s="44" t="s">
        <v>221</v>
      </c>
      <c r="E68" s="44"/>
      <c r="F68" s="44"/>
      <c r="G68" s="44"/>
      <c r="H68" s="44"/>
      <c r="I68" s="40"/>
      <c r="J68" s="78" t="s">
        <v>181</v>
      </c>
      <c r="K68" s="78"/>
      <c r="L68" s="78"/>
      <c r="M68" s="44">
        <v>19</v>
      </c>
      <c r="R68" s="44"/>
      <c r="S68" s="44"/>
      <c r="T68" s="44"/>
      <c r="U68" s="44"/>
      <c r="V68" s="44"/>
      <c r="W68" s="40"/>
      <c r="X68" s="78" t="s">
        <v>181</v>
      </c>
      <c r="Y68" s="78"/>
      <c r="Z68" s="78"/>
      <c r="AA68" s="44">
        <v>27</v>
      </c>
    </row>
    <row r="69" spans="4:27" ht="13.5">
      <c r="D69" s="44"/>
      <c r="E69" s="44"/>
      <c r="F69" s="44"/>
      <c r="G69" s="44"/>
      <c r="H69" s="44"/>
      <c r="I69" s="44"/>
      <c r="J69" s="44"/>
      <c r="K69" s="44"/>
      <c r="L69" s="44"/>
      <c r="M69" s="44"/>
      <c r="R69" s="44"/>
      <c r="S69" s="44"/>
      <c r="T69" s="44"/>
      <c r="U69" s="44"/>
      <c r="V69" s="44"/>
      <c r="W69" s="44"/>
      <c r="X69" s="44"/>
      <c r="Y69" s="44"/>
      <c r="Z69" s="44"/>
      <c r="AA69" s="44"/>
    </row>
    <row r="70" spans="2:27" s="50" customFormat="1" ht="11.25">
      <c r="B70" s="51" t="s">
        <v>214</v>
      </c>
      <c r="C70" s="52" t="s">
        <v>179</v>
      </c>
      <c r="D70" s="53">
        <v>1</v>
      </c>
      <c r="E70" s="53">
        <v>2</v>
      </c>
      <c r="F70" s="53">
        <v>3</v>
      </c>
      <c r="G70" s="53">
        <v>4</v>
      </c>
      <c r="H70" s="53">
        <v>5</v>
      </c>
      <c r="I70" s="53">
        <v>6</v>
      </c>
      <c r="J70" s="53">
        <v>7</v>
      </c>
      <c r="K70" s="53">
        <v>8</v>
      </c>
      <c r="L70" s="53">
        <v>9</v>
      </c>
      <c r="M70" s="53" t="s">
        <v>180</v>
      </c>
      <c r="P70" s="51" t="s">
        <v>217</v>
      </c>
      <c r="Q70" s="52" t="s">
        <v>179</v>
      </c>
      <c r="R70" s="53">
        <v>1</v>
      </c>
      <c r="S70" s="53">
        <v>2</v>
      </c>
      <c r="T70" s="53">
        <v>3</v>
      </c>
      <c r="U70" s="53">
        <v>4</v>
      </c>
      <c r="V70" s="53">
        <v>5</v>
      </c>
      <c r="W70" s="53">
        <v>6</v>
      </c>
      <c r="X70" s="53">
        <v>7</v>
      </c>
      <c r="Y70" s="53">
        <v>8</v>
      </c>
      <c r="Z70" s="53">
        <v>9</v>
      </c>
      <c r="AA70" s="53" t="s">
        <v>180</v>
      </c>
    </row>
    <row r="71" spans="1:27" ht="13.5">
      <c r="A71" s="40">
        <v>12</v>
      </c>
      <c r="B71" s="45" t="str">
        <f>VLOOKUP(A71,クラブ,3)</f>
        <v>東京</v>
      </c>
      <c r="C71" s="46" t="str">
        <f>VLOOKUP(A71,クラブ,2)</f>
        <v>東京アスリートクラブ</v>
      </c>
      <c r="D71" s="47">
        <v>0</v>
      </c>
      <c r="E71" s="47">
        <v>0</v>
      </c>
      <c r="F71" s="47">
        <v>0</v>
      </c>
      <c r="G71" s="47">
        <v>0</v>
      </c>
      <c r="H71" s="47">
        <v>1</v>
      </c>
      <c r="I71" s="47">
        <v>0</v>
      </c>
      <c r="J71" s="47">
        <v>0</v>
      </c>
      <c r="K71" s="47"/>
      <c r="L71" s="47"/>
      <c r="M71" s="47">
        <f>SUM(D71:L71)</f>
        <v>1</v>
      </c>
      <c r="O71" s="40">
        <v>19</v>
      </c>
      <c r="P71" s="45" t="str">
        <f>VLOOKUP(O71,クラブ,3)</f>
        <v>富山</v>
      </c>
      <c r="Q71" s="46" t="str">
        <f>VLOOKUP(O71,クラブ,2)</f>
        <v>大森ソフトボールクラブ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/>
      <c r="X71" s="47"/>
      <c r="Y71" s="47"/>
      <c r="Z71" s="47"/>
      <c r="AA71" s="47">
        <f>SUM(R71:Z71)</f>
        <v>0</v>
      </c>
    </row>
    <row r="72" spans="1:27" ht="13.5">
      <c r="A72" s="40">
        <v>9</v>
      </c>
      <c r="B72" s="45" t="str">
        <f>VLOOKUP(A72,クラブ,3)</f>
        <v>佐賀</v>
      </c>
      <c r="C72" s="46" t="str">
        <f>VLOOKUP(A72,クラブ,2)</f>
        <v>ダイワアクト</v>
      </c>
      <c r="D72" s="47">
        <v>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 t="s">
        <v>227</v>
      </c>
      <c r="K72" s="47"/>
      <c r="L72" s="47"/>
      <c r="M72" s="47">
        <f>SUM(D72:L72)</f>
        <v>3</v>
      </c>
      <c r="O72" s="40">
        <v>24</v>
      </c>
      <c r="P72" s="45" t="str">
        <f>VLOOKUP(O72,クラブ,3)</f>
        <v>岡山</v>
      </c>
      <c r="Q72" s="46" t="str">
        <f>VLOOKUP(O72,クラブ,2)</f>
        <v>平林金属男子ソフトボールクラブ</v>
      </c>
      <c r="R72" s="47">
        <v>2</v>
      </c>
      <c r="S72" s="47">
        <v>0</v>
      </c>
      <c r="T72" s="47">
        <v>3</v>
      </c>
      <c r="U72" s="47">
        <v>0</v>
      </c>
      <c r="V72" s="48">
        <v>2</v>
      </c>
      <c r="W72" s="47"/>
      <c r="X72" s="47"/>
      <c r="Y72" s="47"/>
      <c r="Z72" s="47"/>
      <c r="AA72" s="47">
        <f>SUM(R72:Z72)</f>
        <v>7</v>
      </c>
    </row>
    <row r="73" spans="4:27" ht="13.5">
      <c r="D73" s="44"/>
      <c r="E73" s="44"/>
      <c r="F73" s="44"/>
      <c r="G73" s="44"/>
      <c r="H73" s="44"/>
      <c r="I73" s="44"/>
      <c r="J73" s="44"/>
      <c r="K73" s="44"/>
      <c r="L73" s="44"/>
      <c r="M73" s="44"/>
      <c r="R73" s="44"/>
      <c r="S73" s="44"/>
      <c r="T73" s="44"/>
      <c r="U73" s="44"/>
      <c r="V73" s="44"/>
      <c r="W73" s="44"/>
      <c r="X73" s="44"/>
      <c r="Y73" s="44"/>
      <c r="Z73" s="44"/>
      <c r="AA73" s="44"/>
    </row>
    <row r="74" spans="4:27" ht="13.5">
      <c r="D74" s="44" t="s">
        <v>222</v>
      </c>
      <c r="E74" s="44"/>
      <c r="F74" s="44"/>
      <c r="G74" s="44"/>
      <c r="H74" s="44"/>
      <c r="I74" s="40"/>
      <c r="J74" s="78" t="s">
        <v>181</v>
      </c>
      <c r="K74" s="78"/>
      <c r="L74" s="78"/>
      <c r="M74" s="44">
        <v>20</v>
      </c>
      <c r="R74" s="44"/>
      <c r="S74" s="44"/>
      <c r="T74" s="44"/>
      <c r="U74" s="44"/>
      <c r="V74" s="44"/>
      <c r="W74" s="40"/>
      <c r="X74" s="78" t="s">
        <v>181</v>
      </c>
      <c r="Y74" s="78"/>
      <c r="Z74" s="78"/>
      <c r="AA74" s="44">
        <v>28</v>
      </c>
    </row>
    <row r="75" spans="4:27" ht="13.5">
      <c r="D75" s="44"/>
      <c r="E75" s="44"/>
      <c r="F75" s="44"/>
      <c r="G75" s="44"/>
      <c r="H75" s="44"/>
      <c r="I75" s="44"/>
      <c r="J75" s="44"/>
      <c r="K75" s="44"/>
      <c r="L75" s="44"/>
      <c r="M75" s="44"/>
      <c r="R75" s="44"/>
      <c r="S75" s="44"/>
      <c r="T75" s="44"/>
      <c r="U75" s="44"/>
      <c r="V75" s="44"/>
      <c r="W75" s="44"/>
      <c r="X75" s="44"/>
      <c r="Y75" s="44"/>
      <c r="Z75" s="44"/>
      <c r="AA75" s="44"/>
    </row>
    <row r="76" spans="2:27" s="50" customFormat="1" ht="11.25">
      <c r="B76" s="51" t="s">
        <v>214</v>
      </c>
      <c r="C76" s="52" t="s">
        <v>179</v>
      </c>
      <c r="D76" s="53">
        <v>1</v>
      </c>
      <c r="E76" s="53">
        <v>2</v>
      </c>
      <c r="F76" s="53">
        <v>3</v>
      </c>
      <c r="G76" s="53">
        <v>4</v>
      </c>
      <c r="H76" s="53">
        <v>5</v>
      </c>
      <c r="I76" s="53">
        <v>6</v>
      </c>
      <c r="J76" s="53">
        <v>7</v>
      </c>
      <c r="K76" s="53">
        <v>8</v>
      </c>
      <c r="L76" s="53">
        <v>9</v>
      </c>
      <c r="M76" s="53" t="s">
        <v>180</v>
      </c>
      <c r="O76" s="55"/>
      <c r="P76" s="51" t="s">
        <v>217</v>
      </c>
      <c r="Q76" s="52" t="s">
        <v>179</v>
      </c>
      <c r="R76" s="53">
        <v>1</v>
      </c>
      <c r="S76" s="53">
        <v>2</v>
      </c>
      <c r="T76" s="53">
        <v>3</v>
      </c>
      <c r="U76" s="53">
        <v>4</v>
      </c>
      <c r="V76" s="53">
        <v>5</v>
      </c>
      <c r="W76" s="53">
        <v>6</v>
      </c>
      <c r="X76" s="53">
        <v>7</v>
      </c>
      <c r="Y76" s="53">
        <v>8</v>
      </c>
      <c r="Z76" s="53">
        <v>9</v>
      </c>
      <c r="AA76" s="53" t="s">
        <v>180</v>
      </c>
    </row>
    <row r="77" spans="1:27" ht="13.5">
      <c r="A77" s="40">
        <v>15</v>
      </c>
      <c r="B77" s="45" t="str">
        <f>VLOOKUP(A77,クラブ,3)</f>
        <v>鹿児島</v>
      </c>
      <c r="C77" s="46" t="str">
        <f>VLOOKUP(A77,クラブ,2)</f>
        <v>丸山物産ソフトボールクラブ</v>
      </c>
      <c r="D77" s="47">
        <v>1</v>
      </c>
      <c r="E77" s="47">
        <v>0</v>
      </c>
      <c r="F77" s="47">
        <v>0</v>
      </c>
      <c r="G77" s="47">
        <v>2</v>
      </c>
      <c r="H77" s="47">
        <v>3</v>
      </c>
      <c r="I77" s="47">
        <v>0</v>
      </c>
      <c r="J77" s="47">
        <v>0</v>
      </c>
      <c r="K77" s="47">
        <v>1</v>
      </c>
      <c r="L77" s="47">
        <v>1</v>
      </c>
      <c r="M77" s="47">
        <f>SUM(D77:L77)</f>
        <v>8</v>
      </c>
      <c r="O77" s="59">
        <v>27</v>
      </c>
      <c r="P77" s="45" t="str">
        <f>VLOOKUP(O77,クラブ,3)</f>
        <v>福井</v>
      </c>
      <c r="Q77" s="46" t="str">
        <f>VLOOKUP(O77,クラブ,2)</f>
        <v>Ｓｌａｐ－ｕｐＦＵＫＵＩ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/>
      <c r="Z77" s="47"/>
      <c r="AA77" s="47">
        <f>SUM(R77:Z77)</f>
        <v>0</v>
      </c>
    </row>
    <row r="78" spans="1:27" ht="13.5">
      <c r="A78" s="40">
        <v>13</v>
      </c>
      <c r="B78" s="45" t="str">
        <f>VLOOKUP(A78,クラブ,3)</f>
        <v>大阪</v>
      </c>
      <c r="C78" s="46" t="str">
        <f>VLOOKUP(A78,クラブ,2)</f>
        <v>大阪グローバル</v>
      </c>
      <c r="D78" s="47">
        <v>0</v>
      </c>
      <c r="E78" s="47">
        <v>0</v>
      </c>
      <c r="F78" s="47">
        <v>3</v>
      </c>
      <c r="G78" s="47">
        <v>0</v>
      </c>
      <c r="H78" s="47">
        <v>3</v>
      </c>
      <c r="I78" s="47">
        <v>0</v>
      </c>
      <c r="J78" s="47">
        <v>0</v>
      </c>
      <c r="K78" s="47">
        <v>1</v>
      </c>
      <c r="L78" s="48">
        <v>2</v>
      </c>
      <c r="M78" s="47">
        <f>SUM(D78:L78)</f>
        <v>9</v>
      </c>
      <c r="O78" s="59">
        <v>29</v>
      </c>
      <c r="P78" s="45" t="str">
        <f>VLOOKUP(O78,クラブ,3)</f>
        <v>大阪</v>
      </c>
      <c r="Q78" s="46" t="str">
        <f>VLOOKUP(O78,クラブ,2)</f>
        <v>大阪桃次郎</v>
      </c>
      <c r="R78" s="47">
        <v>0</v>
      </c>
      <c r="S78" s="47">
        <v>0</v>
      </c>
      <c r="T78" s="47">
        <v>2</v>
      </c>
      <c r="U78" s="47">
        <v>0</v>
      </c>
      <c r="V78" s="47">
        <v>0</v>
      </c>
      <c r="W78" s="47">
        <v>0</v>
      </c>
      <c r="X78" s="47" t="s">
        <v>228</v>
      </c>
      <c r="Y78" s="47"/>
      <c r="Z78" s="47"/>
      <c r="AA78" s="47">
        <f>SUM(R78:Z78)</f>
        <v>2</v>
      </c>
    </row>
    <row r="79" spans="4:27" ht="13.5">
      <c r="D79" s="44"/>
      <c r="E79" s="44"/>
      <c r="F79" s="44"/>
      <c r="G79" s="44"/>
      <c r="H79" s="44"/>
      <c r="I79" s="44"/>
      <c r="J79" s="44"/>
      <c r="K79" s="44"/>
      <c r="L79" s="44"/>
      <c r="M79" s="44"/>
      <c r="O79" s="59"/>
      <c r="P79" s="61"/>
      <c r="Q79" s="61"/>
      <c r="R79" s="62"/>
      <c r="S79" s="62"/>
      <c r="T79" s="62"/>
      <c r="U79" s="62"/>
      <c r="V79" s="62"/>
      <c r="W79" s="62"/>
      <c r="X79" s="62"/>
      <c r="Y79" s="62"/>
      <c r="Z79" s="62"/>
      <c r="AA79" s="62"/>
    </row>
    <row r="80" spans="4:27" ht="13.5">
      <c r="D80" s="44" t="s">
        <v>223</v>
      </c>
      <c r="E80" s="44"/>
      <c r="F80" s="44"/>
      <c r="G80" s="44"/>
      <c r="H80" s="44"/>
      <c r="I80" s="40"/>
      <c r="J80" s="78" t="s">
        <v>181</v>
      </c>
      <c r="K80" s="78"/>
      <c r="L80" s="78"/>
      <c r="M80" s="44">
        <v>21</v>
      </c>
      <c r="O80" s="59"/>
      <c r="P80" s="40" t="s">
        <v>229</v>
      </c>
      <c r="R80" s="49"/>
      <c r="S80" s="49"/>
      <c r="T80" s="49"/>
      <c r="U80" s="49"/>
      <c r="V80" s="49"/>
      <c r="W80" s="40"/>
      <c r="X80" s="78" t="s">
        <v>181</v>
      </c>
      <c r="Y80" s="78"/>
      <c r="Z80" s="78"/>
      <c r="AA80" s="49">
        <v>29</v>
      </c>
    </row>
    <row r="81" spans="4:27" ht="13.5">
      <c r="D81" s="44"/>
      <c r="E81" s="44"/>
      <c r="F81" s="44"/>
      <c r="G81" s="44"/>
      <c r="H81" s="44"/>
      <c r="I81" s="44"/>
      <c r="J81" s="44"/>
      <c r="K81" s="44"/>
      <c r="L81" s="44"/>
      <c r="M81" s="44"/>
      <c r="O81" s="59"/>
      <c r="P81" s="42" t="s">
        <v>230</v>
      </c>
      <c r="R81" s="49"/>
      <c r="S81" s="49"/>
      <c r="T81" s="49"/>
      <c r="U81" s="49"/>
      <c r="V81" s="49"/>
      <c r="W81" s="49"/>
      <c r="X81" s="49"/>
      <c r="Y81" s="49"/>
      <c r="Z81" s="49"/>
      <c r="AA81" s="49"/>
    </row>
    <row r="82" spans="2:27" s="50" customFormat="1" ht="11.25">
      <c r="B82" s="51" t="s">
        <v>214</v>
      </c>
      <c r="C82" s="52" t="s">
        <v>179</v>
      </c>
      <c r="D82" s="53">
        <v>1</v>
      </c>
      <c r="E82" s="53">
        <v>2</v>
      </c>
      <c r="F82" s="53">
        <v>3</v>
      </c>
      <c r="G82" s="53">
        <v>4</v>
      </c>
      <c r="H82" s="53">
        <v>5</v>
      </c>
      <c r="I82" s="53">
        <v>6</v>
      </c>
      <c r="J82" s="53">
        <v>7</v>
      </c>
      <c r="K82" s="53">
        <v>8</v>
      </c>
      <c r="L82" s="53">
        <v>9</v>
      </c>
      <c r="M82" s="53" t="s">
        <v>180</v>
      </c>
      <c r="O82" s="55"/>
      <c r="P82" s="51" t="s">
        <v>213</v>
      </c>
      <c r="Q82" s="52" t="s">
        <v>179</v>
      </c>
      <c r="R82" s="53">
        <v>1</v>
      </c>
      <c r="S82" s="53">
        <v>2</v>
      </c>
      <c r="T82" s="53">
        <v>3</v>
      </c>
      <c r="U82" s="53">
        <v>4</v>
      </c>
      <c r="V82" s="53">
        <v>5</v>
      </c>
      <c r="W82" s="53">
        <v>6</v>
      </c>
      <c r="X82" s="53">
        <v>7</v>
      </c>
      <c r="Y82" s="53">
        <v>8</v>
      </c>
      <c r="Z82" s="53">
        <v>9</v>
      </c>
      <c r="AA82" s="53" t="s">
        <v>180</v>
      </c>
    </row>
    <row r="83" spans="1:27" ht="13.5">
      <c r="A83" s="40">
        <v>19</v>
      </c>
      <c r="B83" s="45" t="str">
        <f>VLOOKUP(A83,クラブ,3)</f>
        <v>富山</v>
      </c>
      <c r="C83" s="46" t="str">
        <f>VLOOKUP(A83,クラブ,2)</f>
        <v>大森ソフトボールクラブ</v>
      </c>
      <c r="D83" s="47">
        <v>0</v>
      </c>
      <c r="E83" s="47">
        <v>1</v>
      </c>
      <c r="F83" s="47">
        <v>0</v>
      </c>
      <c r="G83" s="47">
        <v>0</v>
      </c>
      <c r="H83" s="47">
        <v>4</v>
      </c>
      <c r="I83" s="47">
        <v>0</v>
      </c>
      <c r="J83" s="47">
        <v>2</v>
      </c>
      <c r="K83" s="47"/>
      <c r="L83" s="47"/>
      <c r="M83" s="47">
        <f>SUM(D83:L83)</f>
        <v>7</v>
      </c>
      <c r="O83" s="59">
        <v>8</v>
      </c>
      <c r="P83" s="45" t="str">
        <f>VLOOKUP(O83,クラブ,3)</f>
        <v>岐阜</v>
      </c>
      <c r="Q83" s="46" t="str">
        <f>VLOOKUP(O83,クラブ,2)</f>
        <v>岐阜エコデンＳＣ</v>
      </c>
      <c r="R83" s="47">
        <v>1</v>
      </c>
      <c r="S83" s="47">
        <v>0</v>
      </c>
      <c r="T83" s="47">
        <v>1</v>
      </c>
      <c r="U83" s="47">
        <v>0</v>
      </c>
      <c r="V83" s="47">
        <v>0</v>
      </c>
      <c r="W83" s="47">
        <v>0</v>
      </c>
      <c r="X83" s="47">
        <v>0</v>
      </c>
      <c r="Y83" s="47"/>
      <c r="Z83" s="47"/>
      <c r="AA83" s="47">
        <f>SUM(R83:Z83)</f>
        <v>2</v>
      </c>
    </row>
    <row r="84" spans="1:27" ht="13.5">
      <c r="A84" s="40">
        <v>18</v>
      </c>
      <c r="B84" s="45" t="str">
        <f>VLOOKUP(A84,クラブ,3)</f>
        <v>愛媛</v>
      </c>
      <c r="C84" s="46" t="str">
        <f>VLOOKUP(A84,クラブ,2)</f>
        <v>松神子倶楽部</v>
      </c>
      <c r="D84" s="47">
        <v>0</v>
      </c>
      <c r="E84" s="47">
        <v>1</v>
      </c>
      <c r="F84" s="47">
        <v>1</v>
      </c>
      <c r="G84" s="47">
        <v>0</v>
      </c>
      <c r="H84" s="47">
        <v>0</v>
      </c>
      <c r="I84" s="47">
        <v>0</v>
      </c>
      <c r="J84" s="47">
        <v>0</v>
      </c>
      <c r="K84" s="47"/>
      <c r="L84" s="47"/>
      <c r="M84" s="47">
        <f>SUM(D84:L84)</f>
        <v>2</v>
      </c>
      <c r="O84" s="59">
        <v>13</v>
      </c>
      <c r="P84" s="45" t="str">
        <f>VLOOKUP(O84,クラブ,3)</f>
        <v>大阪</v>
      </c>
      <c r="Q84" s="46" t="str">
        <f>VLOOKUP(O84,クラブ,2)</f>
        <v>大阪グローバル</v>
      </c>
      <c r="R84" s="47">
        <v>0</v>
      </c>
      <c r="S84" s="47">
        <v>2</v>
      </c>
      <c r="T84" s="47">
        <v>1</v>
      </c>
      <c r="U84" s="47">
        <v>0</v>
      </c>
      <c r="V84" s="47">
        <v>0</v>
      </c>
      <c r="W84" s="47">
        <v>0</v>
      </c>
      <c r="X84" s="47" t="s">
        <v>235</v>
      </c>
      <c r="Y84" s="47"/>
      <c r="Z84" s="47"/>
      <c r="AA84" s="47">
        <f>SUM(R84:Z84)</f>
        <v>3</v>
      </c>
    </row>
    <row r="85" spans="4:27" ht="13.5">
      <c r="D85" s="44"/>
      <c r="E85" s="44"/>
      <c r="F85" s="44"/>
      <c r="G85" s="44"/>
      <c r="H85" s="44"/>
      <c r="I85" s="44"/>
      <c r="J85" s="44"/>
      <c r="K85" s="44"/>
      <c r="L85" s="44"/>
      <c r="M85" s="44"/>
      <c r="O85" s="59"/>
      <c r="R85" s="49"/>
      <c r="S85" s="49"/>
      <c r="T85" s="49"/>
      <c r="U85" s="49"/>
      <c r="V85" s="49"/>
      <c r="W85" s="49"/>
      <c r="X85" s="49"/>
      <c r="Y85" s="49"/>
      <c r="Z85" s="49"/>
      <c r="AA85" s="49"/>
    </row>
    <row r="86" spans="4:27" ht="13.5">
      <c r="D86" s="44" t="s">
        <v>224</v>
      </c>
      <c r="E86" s="44"/>
      <c r="F86" s="44"/>
      <c r="G86" s="44"/>
      <c r="H86" s="44"/>
      <c r="I86" s="40"/>
      <c r="J86" s="78" t="s">
        <v>181</v>
      </c>
      <c r="K86" s="78"/>
      <c r="L86" s="78"/>
      <c r="M86" s="44">
        <v>22</v>
      </c>
      <c r="O86" s="59"/>
      <c r="R86" s="49"/>
      <c r="S86" s="49"/>
      <c r="T86" s="49"/>
      <c r="U86" s="49"/>
      <c r="V86" s="49"/>
      <c r="W86" s="40"/>
      <c r="X86" s="78" t="s">
        <v>181</v>
      </c>
      <c r="Y86" s="78"/>
      <c r="Z86" s="78"/>
      <c r="AA86" s="49">
        <v>30</v>
      </c>
    </row>
    <row r="87" spans="4:27" ht="13.5">
      <c r="D87" s="44"/>
      <c r="E87" s="44"/>
      <c r="F87" s="44"/>
      <c r="G87" s="44"/>
      <c r="H87" s="44"/>
      <c r="I87" s="44"/>
      <c r="J87" s="44"/>
      <c r="K87" s="44"/>
      <c r="L87" s="44"/>
      <c r="M87" s="44"/>
      <c r="O87" s="59"/>
      <c r="R87" s="49"/>
      <c r="S87" s="49"/>
      <c r="T87" s="49"/>
      <c r="U87" s="49"/>
      <c r="V87" s="49"/>
      <c r="W87" s="49"/>
      <c r="X87" s="49"/>
      <c r="Y87" s="49"/>
      <c r="Z87" s="49"/>
      <c r="AA87" s="49"/>
    </row>
    <row r="88" spans="2:27" s="50" customFormat="1" ht="11.25">
      <c r="B88" s="51" t="s">
        <v>214</v>
      </c>
      <c r="C88" s="52" t="s">
        <v>179</v>
      </c>
      <c r="D88" s="53">
        <v>1</v>
      </c>
      <c r="E88" s="53">
        <v>2</v>
      </c>
      <c r="F88" s="53">
        <v>3</v>
      </c>
      <c r="G88" s="53">
        <v>4</v>
      </c>
      <c r="H88" s="53">
        <v>5</v>
      </c>
      <c r="I88" s="53">
        <v>6</v>
      </c>
      <c r="J88" s="53">
        <v>7</v>
      </c>
      <c r="K88" s="53">
        <v>8</v>
      </c>
      <c r="L88" s="53">
        <v>9</v>
      </c>
      <c r="M88" s="53" t="s">
        <v>180</v>
      </c>
      <c r="O88" s="55"/>
      <c r="P88" s="51" t="s">
        <v>213</v>
      </c>
      <c r="Q88" s="52" t="s">
        <v>179</v>
      </c>
      <c r="R88" s="53">
        <v>1</v>
      </c>
      <c r="S88" s="53">
        <v>2</v>
      </c>
      <c r="T88" s="53">
        <v>3</v>
      </c>
      <c r="U88" s="53">
        <v>4</v>
      </c>
      <c r="V88" s="53">
        <v>5</v>
      </c>
      <c r="W88" s="53">
        <v>6</v>
      </c>
      <c r="X88" s="53">
        <v>7</v>
      </c>
      <c r="Y88" s="53">
        <v>8</v>
      </c>
      <c r="Z88" s="53">
        <v>9</v>
      </c>
      <c r="AA88" s="53" t="s">
        <v>180</v>
      </c>
    </row>
    <row r="89" spans="1:27" ht="13.5">
      <c r="A89" s="40">
        <v>22</v>
      </c>
      <c r="B89" s="45" t="str">
        <f>VLOOKUP(A89,クラブ,3)</f>
        <v>長崎</v>
      </c>
      <c r="C89" s="46" t="str">
        <f>VLOOKUP(A89,クラブ,2)</f>
        <v>水流クラブ</v>
      </c>
      <c r="D89" s="47">
        <v>0</v>
      </c>
      <c r="E89" s="47">
        <v>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/>
      <c r="L89" s="47"/>
      <c r="M89" s="47">
        <f>SUM(D89:L89)</f>
        <v>1</v>
      </c>
      <c r="O89" s="59">
        <v>24</v>
      </c>
      <c r="P89" s="45" t="str">
        <f>VLOOKUP(O89,クラブ,3)</f>
        <v>岡山</v>
      </c>
      <c r="Q89" s="46" t="str">
        <f>VLOOKUP(O89,クラブ,2)</f>
        <v>平林金属男子ソフトボールクラブ</v>
      </c>
      <c r="R89" s="47">
        <v>0</v>
      </c>
      <c r="S89" s="47">
        <v>0</v>
      </c>
      <c r="T89" s="47">
        <v>0</v>
      </c>
      <c r="U89" s="47">
        <v>1</v>
      </c>
      <c r="V89" s="47">
        <v>0</v>
      </c>
      <c r="W89" s="47">
        <v>4</v>
      </c>
      <c r="X89" s="47">
        <v>2</v>
      </c>
      <c r="Y89" s="47"/>
      <c r="Z89" s="47"/>
      <c r="AA89" s="47">
        <f>SUM(R89:Z89)</f>
        <v>7</v>
      </c>
    </row>
    <row r="90" spans="1:27" ht="13.5">
      <c r="A90" s="40">
        <v>24</v>
      </c>
      <c r="B90" s="45" t="str">
        <f>VLOOKUP(A90,クラブ,3)</f>
        <v>岡山</v>
      </c>
      <c r="C90" s="46" t="str">
        <f>VLOOKUP(A90,クラブ,2)</f>
        <v>平林金属男子ソフトボールクラブ</v>
      </c>
      <c r="D90" s="47">
        <v>0</v>
      </c>
      <c r="E90" s="47">
        <v>1</v>
      </c>
      <c r="F90" s="47">
        <v>0</v>
      </c>
      <c r="G90" s="47">
        <v>0</v>
      </c>
      <c r="H90" s="47">
        <v>0</v>
      </c>
      <c r="I90" s="47">
        <v>1</v>
      </c>
      <c r="J90" s="47" t="s">
        <v>227</v>
      </c>
      <c r="K90" s="47"/>
      <c r="L90" s="47"/>
      <c r="M90" s="47">
        <f>SUM(D90:L90)</f>
        <v>2</v>
      </c>
      <c r="O90" s="59">
        <v>29</v>
      </c>
      <c r="P90" s="45" t="str">
        <f>VLOOKUP(O90,クラブ,3)</f>
        <v>大阪</v>
      </c>
      <c r="Q90" s="46" t="str">
        <f>VLOOKUP(O90,クラブ,2)</f>
        <v>大阪桃次郎</v>
      </c>
      <c r="R90" s="47">
        <v>1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/>
      <c r="Z90" s="47"/>
      <c r="AA90" s="47">
        <f>SUM(R90:Z90)</f>
        <v>1</v>
      </c>
    </row>
    <row r="91" spans="4:27" ht="13.5">
      <c r="D91" s="44"/>
      <c r="E91" s="44"/>
      <c r="F91" s="44"/>
      <c r="G91" s="44"/>
      <c r="H91" s="44"/>
      <c r="I91" s="44"/>
      <c r="J91" s="44"/>
      <c r="K91" s="44"/>
      <c r="L91" s="44"/>
      <c r="M91" s="44"/>
      <c r="O91" s="59"/>
      <c r="P91" s="61"/>
      <c r="Q91" s="61"/>
      <c r="R91" s="62"/>
      <c r="S91" s="62"/>
      <c r="T91" s="62"/>
      <c r="U91" s="62"/>
      <c r="V91" s="62"/>
      <c r="W91" s="62"/>
      <c r="X91" s="62"/>
      <c r="Y91" s="62"/>
      <c r="Z91" s="62"/>
      <c r="AA91" s="62"/>
    </row>
    <row r="92" spans="4:27" ht="13.5">
      <c r="D92" s="44" t="s">
        <v>225</v>
      </c>
      <c r="E92" s="44"/>
      <c r="F92" s="44"/>
      <c r="G92" s="44"/>
      <c r="H92" s="44"/>
      <c r="I92" s="40"/>
      <c r="J92" s="78" t="s">
        <v>181</v>
      </c>
      <c r="K92" s="78"/>
      <c r="L92" s="78"/>
      <c r="M92" s="44">
        <v>23</v>
      </c>
      <c r="O92" s="59"/>
      <c r="R92" s="49"/>
      <c r="S92" s="49"/>
      <c r="T92" s="49"/>
      <c r="U92" s="49"/>
      <c r="V92" s="49"/>
      <c r="W92" s="40"/>
      <c r="X92" s="78" t="s">
        <v>181</v>
      </c>
      <c r="Y92" s="78"/>
      <c r="Z92" s="78"/>
      <c r="AA92" s="49">
        <v>30</v>
      </c>
    </row>
    <row r="93" spans="4:27" ht="13.5">
      <c r="D93" s="44"/>
      <c r="E93" s="44"/>
      <c r="F93" s="44"/>
      <c r="G93" s="44"/>
      <c r="H93" s="44"/>
      <c r="I93" s="44"/>
      <c r="J93" s="44"/>
      <c r="K93" s="44"/>
      <c r="L93" s="44"/>
      <c r="M93" s="44"/>
      <c r="O93" s="59"/>
      <c r="P93" s="42" t="s">
        <v>231</v>
      </c>
      <c r="R93" s="49"/>
      <c r="S93" s="49"/>
      <c r="T93" s="49"/>
      <c r="U93" s="49"/>
      <c r="V93" s="49"/>
      <c r="W93" s="49"/>
      <c r="X93" s="49"/>
      <c r="Y93" s="49"/>
      <c r="Z93" s="49"/>
      <c r="AA93" s="49"/>
    </row>
    <row r="94" spans="2:27" s="50" customFormat="1" ht="11.25">
      <c r="B94" s="51" t="s">
        <v>218</v>
      </c>
      <c r="C94" s="52" t="s">
        <v>179</v>
      </c>
      <c r="D94" s="53">
        <v>1</v>
      </c>
      <c r="E94" s="53">
        <v>2</v>
      </c>
      <c r="F94" s="53">
        <v>3</v>
      </c>
      <c r="G94" s="53">
        <v>4</v>
      </c>
      <c r="H94" s="53">
        <v>5</v>
      </c>
      <c r="I94" s="53">
        <v>6</v>
      </c>
      <c r="J94" s="53">
        <v>7</v>
      </c>
      <c r="K94" s="53">
        <v>8</v>
      </c>
      <c r="L94" s="53">
        <v>9</v>
      </c>
      <c r="M94" s="53" t="s">
        <v>180</v>
      </c>
      <c r="O94" s="55"/>
      <c r="P94" s="51" t="s">
        <v>213</v>
      </c>
      <c r="Q94" s="52" t="s">
        <v>179</v>
      </c>
      <c r="R94" s="53">
        <v>1</v>
      </c>
      <c r="S94" s="53">
        <v>2</v>
      </c>
      <c r="T94" s="53">
        <v>3</v>
      </c>
      <c r="U94" s="53">
        <v>4</v>
      </c>
      <c r="V94" s="53">
        <v>5</v>
      </c>
      <c r="W94" s="53">
        <v>6</v>
      </c>
      <c r="X94" s="53">
        <v>7</v>
      </c>
      <c r="Y94" s="53">
        <v>8</v>
      </c>
      <c r="Z94" s="53">
        <v>9</v>
      </c>
      <c r="AA94" s="53" t="s">
        <v>180</v>
      </c>
    </row>
    <row r="95" spans="1:27" ht="13.5">
      <c r="A95" s="40">
        <v>27</v>
      </c>
      <c r="B95" s="45" t="str">
        <f>VLOOKUP(A95,クラブ,3)</f>
        <v>福井</v>
      </c>
      <c r="C95" s="46" t="str">
        <f>VLOOKUP(A95,クラブ,2)</f>
        <v>Ｓｌａｐ－ｕｐＦＵＫＵＩ</v>
      </c>
      <c r="D95" s="54">
        <v>2</v>
      </c>
      <c r="E95" s="54">
        <v>0</v>
      </c>
      <c r="F95" s="54">
        <v>0</v>
      </c>
      <c r="G95" s="54">
        <v>0</v>
      </c>
      <c r="H95" s="54">
        <v>0</v>
      </c>
      <c r="I95" s="54">
        <v>3</v>
      </c>
      <c r="J95" s="47">
        <v>0</v>
      </c>
      <c r="K95" s="47"/>
      <c r="L95" s="47"/>
      <c r="M95" s="47">
        <f>SUM(D95:L95)</f>
        <v>5</v>
      </c>
      <c r="O95" s="59">
        <v>24</v>
      </c>
      <c r="P95" s="45" t="str">
        <f>VLOOKUP(O95,クラブ,3)</f>
        <v>岡山</v>
      </c>
      <c r="Q95" s="46" t="str">
        <f>VLOOKUP(O95,クラブ,2)</f>
        <v>平林金属男子ソフトボールクラブ</v>
      </c>
      <c r="R95" s="47">
        <v>1</v>
      </c>
      <c r="S95" s="47">
        <v>0</v>
      </c>
      <c r="T95" s="47">
        <v>0</v>
      </c>
      <c r="U95" s="47">
        <v>1</v>
      </c>
      <c r="V95" s="47">
        <v>0</v>
      </c>
      <c r="W95" s="47">
        <v>0</v>
      </c>
      <c r="X95" s="47">
        <v>0</v>
      </c>
      <c r="Y95" s="47"/>
      <c r="Z95" s="47"/>
      <c r="AA95" s="47">
        <f>SUM(R95:Z95)</f>
        <v>2</v>
      </c>
    </row>
    <row r="96" spans="1:27" ht="13.5">
      <c r="A96" s="40">
        <v>26</v>
      </c>
      <c r="B96" s="45" t="str">
        <f>VLOOKUP(A96,クラブ,3)</f>
        <v>茨城</v>
      </c>
      <c r="C96" s="46" t="str">
        <f>VLOOKUP(A96,クラブ,2)</f>
        <v>取手インディアンス</v>
      </c>
      <c r="D96" s="54">
        <v>0</v>
      </c>
      <c r="E96" s="54">
        <v>0</v>
      </c>
      <c r="F96" s="54">
        <v>0</v>
      </c>
      <c r="G96" s="54">
        <v>2</v>
      </c>
      <c r="H96" s="54">
        <v>0</v>
      </c>
      <c r="I96" s="54">
        <v>0</v>
      </c>
      <c r="J96" s="47">
        <v>0</v>
      </c>
      <c r="K96" s="47"/>
      <c r="L96" s="47"/>
      <c r="M96" s="47">
        <f>SUM(D96:L96)</f>
        <v>2</v>
      </c>
      <c r="O96" s="59">
        <v>13</v>
      </c>
      <c r="P96" s="45" t="str">
        <f>VLOOKUP(O96,クラブ,3)</f>
        <v>大阪</v>
      </c>
      <c r="Q96" s="46" t="str">
        <f>VLOOKUP(O96,クラブ,2)</f>
        <v>大阪グローバル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/>
      <c r="Y96" s="47"/>
      <c r="Z96" s="47"/>
      <c r="AA96" s="47">
        <f>SUM(R96:Z96)</f>
        <v>0</v>
      </c>
    </row>
    <row r="97" spans="4:27" ht="13.5">
      <c r="D97" s="44"/>
      <c r="E97" s="44"/>
      <c r="F97" s="44"/>
      <c r="G97" s="44"/>
      <c r="H97" s="44"/>
      <c r="I97" s="44"/>
      <c r="J97" s="44"/>
      <c r="K97" s="44"/>
      <c r="L97" s="44"/>
      <c r="M97" s="44"/>
      <c r="O97" s="59"/>
      <c r="P97" s="61"/>
      <c r="Q97" s="61"/>
      <c r="R97" s="62"/>
      <c r="S97" s="62"/>
      <c r="T97" s="62"/>
      <c r="U97" s="62"/>
      <c r="V97" s="62"/>
      <c r="W97" s="62"/>
      <c r="X97" s="62"/>
      <c r="Y97" s="62"/>
      <c r="Z97" s="62"/>
      <c r="AA97" s="62"/>
    </row>
    <row r="98" spans="4:27" ht="13.5">
      <c r="D98" s="44" t="s">
        <v>226</v>
      </c>
      <c r="E98" s="44"/>
      <c r="F98" s="44"/>
      <c r="G98" s="44"/>
      <c r="H98" s="44"/>
      <c r="I98" s="40"/>
      <c r="J98" s="78" t="s">
        <v>181</v>
      </c>
      <c r="K98" s="78"/>
      <c r="L98" s="78"/>
      <c r="M98" s="44">
        <v>24</v>
      </c>
      <c r="O98" s="59"/>
      <c r="P98" s="61"/>
      <c r="Q98" s="59" t="s">
        <v>236</v>
      </c>
      <c r="R98" s="62"/>
      <c r="S98" s="62"/>
      <c r="T98" s="62"/>
      <c r="U98" s="62"/>
      <c r="V98" s="62"/>
      <c r="W98" s="59"/>
      <c r="X98" s="79"/>
      <c r="Y98" s="79"/>
      <c r="Z98" s="79"/>
      <c r="AA98" s="62"/>
    </row>
    <row r="99" spans="4:27" ht="13.5">
      <c r="D99" s="44"/>
      <c r="E99" s="44"/>
      <c r="F99" s="44"/>
      <c r="G99" s="44"/>
      <c r="H99" s="44"/>
      <c r="I99" s="44"/>
      <c r="J99" s="44"/>
      <c r="K99" s="44"/>
      <c r="L99" s="44"/>
      <c r="M99" s="44"/>
      <c r="O99" s="59"/>
      <c r="P99" s="61"/>
      <c r="Q99" s="61"/>
      <c r="R99" s="62"/>
      <c r="S99" s="62"/>
      <c r="T99" s="62"/>
      <c r="U99" s="62"/>
      <c r="V99" s="62"/>
      <c r="W99" s="62"/>
      <c r="X99" s="62"/>
      <c r="Y99" s="62"/>
      <c r="Z99" s="62"/>
      <c r="AA99" s="62"/>
    </row>
    <row r="100" spans="2:27" s="50" customFormat="1" ht="11.25">
      <c r="B100" s="51" t="s">
        <v>214</v>
      </c>
      <c r="C100" s="52" t="s">
        <v>179</v>
      </c>
      <c r="D100" s="53">
        <v>1</v>
      </c>
      <c r="E100" s="53">
        <v>2</v>
      </c>
      <c r="F100" s="53">
        <v>3</v>
      </c>
      <c r="G100" s="53">
        <v>4</v>
      </c>
      <c r="H100" s="53">
        <v>5</v>
      </c>
      <c r="I100" s="53">
        <v>6</v>
      </c>
      <c r="J100" s="53">
        <v>7</v>
      </c>
      <c r="K100" s="53">
        <v>8</v>
      </c>
      <c r="L100" s="53">
        <v>9</v>
      </c>
      <c r="M100" s="53" t="s">
        <v>180</v>
      </c>
      <c r="O100" s="55"/>
      <c r="P100" s="56"/>
      <c r="Q100" s="57"/>
      <c r="R100" s="58"/>
      <c r="S100" s="58"/>
      <c r="T100" s="58"/>
      <c r="U100" s="58"/>
      <c r="V100" s="58"/>
      <c r="W100" s="58"/>
      <c r="X100" s="58"/>
      <c r="Y100" s="58"/>
      <c r="Z100" s="58"/>
      <c r="AA100" s="58"/>
    </row>
    <row r="101" spans="1:27" ht="13.5">
      <c r="A101" s="40">
        <v>29</v>
      </c>
      <c r="B101" s="45" t="str">
        <f>VLOOKUP(A101,クラブ,3)</f>
        <v>大阪</v>
      </c>
      <c r="C101" s="46" t="str">
        <f>VLOOKUP(A101,クラブ,2)</f>
        <v>大阪桃次郎</v>
      </c>
      <c r="D101" s="47">
        <v>0</v>
      </c>
      <c r="E101" s="47">
        <v>0</v>
      </c>
      <c r="F101" s="47">
        <v>2</v>
      </c>
      <c r="G101" s="47">
        <v>0</v>
      </c>
      <c r="H101" s="47">
        <v>2</v>
      </c>
      <c r="I101" s="47">
        <v>3</v>
      </c>
      <c r="J101" s="47"/>
      <c r="K101" s="47"/>
      <c r="L101" s="47"/>
      <c r="M101" s="47">
        <f>SUM(D101:L101)</f>
        <v>7</v>
      </c>
      <c r="O101" s="59"/>
      <c r="P101" s="60"/>
      <c r="Q101" s="61"/>
      <c r="R101" s="62"/>
      <c r="S101" s="62"/>
      <c r="T101" s="62"/>
      <c r="U101" s="62"/>
      <c r="V101" s="62"/>
      <c r="W101" s="62"/>
      <c r="X101" s="62"/>
      <c r="Y101" s="62"/>
      <c r="Z101" s="62"/>
      <c r="AA101" s="62"/>
    </row>
    <row r="102" spans="1:27" ht="13.5">
      <c r="A102" s="40">
        <v>32</v>
      </c>
      <c r="B102" s="45" t="str">
        <f>VLOOKUP(A102,クラブ,3)</f>
        <v>推・長崎</v>
      </c>
      <c r="C102" s="46" t="str">
        <f>VLOOKUP(A102,クラブ,2)</f>
        <v>有家クラブ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/>
      <c r="K102" s="47"/>
      <c r="L102" s="47"/>
      <c r="M102" s="47">
        <f>SUM(D102:L102)</f>
        <v>0</v>
      </c>
      <c r="O102" s="59"/>
      <c r="P102" s="60"/>
      <c r="Q102" s="61"/>
      <c r="R102" s="62"/>
      <c r="S102" s="62"/>
      <c r="T102" s="62"/>
      <c r="U102" s="62"/>
      <c r="V102" s="62"/>
      <c r="W102" s="62"/>
      <c r="X102" s="62"/>
      <c r="Y102" s="62"/>
      <c r="Z102" s="62"/>
      <c r="AA102" s="62"/>
    </row>
    <row r="103" spans="15:27" ht="13.5">
      <c r="O103" s="59"/>
      <c r="P103" s="61"/>
      <c r="Q103" s="61"/>
      <c r="R103" s="62"/>
      <c r="S103" s="62"/>
      <c r="T103" s="62"/>
      <c r="U103" s="62"/>
      <c r="V103" s="62"/>
      <c r="W103" s="62"/>
      <c r="X103" s="62"/>
      <c r="Y103" s="62"/>
      <c r="Z103" s="62"/>
      <c r="AA103" s="62"/>
    </row>
  </sheetData>
  <sheetProtection/>
  <mergeCells count="32">
    <mergeCell ref="J92:L92"/>
    <mergeCell ref="X92:Z92"/>
    <mergeCell ref="J98:L98"/>
    <mergeCell ref="X98:Z98"/>
    <mergeCell ref="J74:L74"/>
    <mergeCell ref="X74:Z74"/>
    <mergeCell ref="J80:L80"/>
    <mergeCell ref="X80:Z80"/>
    <mergeCell ref="J86:L86"/>
    <mergeCell ref="X86:Z86"/>
    <mergeCell ref="J56:L56"/>
    <mergeCell ref="X56:Z56"/>
    <mergeCell ref="J62:L62"/>
    <mergeCell ref="X62:Z62"/>
    <mergeCell ref="J68:L68"/>
    <mergeCell ref="X68:Z68"/>
    <mergeCell ref="X46:Z46"/>
    <mergeCell ref="X4:Z4"/>
    <mergeCell ref="X10:Z10"/>
    <mergeCell ref="X16:Z16"/>
    <mergeCell ref="J34:L34"/>
    <mergeCell ref="J40:L40"/>
    <mergeCell ref="X22:Z22"/>
    <mergeCell ref="X28:Z28"/>
    <mergeCell ref="X34:Z34"/>
    <mergeCell ref="X40:Z40"/>
    <mergeCell ref="J46:L46"/>
    <mergeCell ref="J4:L4"/>
    <mergeCell ref="J10:L10"/>
    <mergeCell ref="J16:L16"/>
    <mergeCell ref="J22:L22"/>
    <mergeCell ref="J28:L28"/>
  </mergeCells>
  <printOptions/>
  <pageMargins left="0.29" right="0.2" top="0.52" bottom="0.43" header="0.31496062992125984" footer="0.31496062992125984"/>
  <pageSetup fitToHeight="4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MASATO ENDO</dc:creator>
  <cp:keywords/>
  <dc:description/>
  <cp:lastModifiedBy>M.MASUDA</cp:lastModifiedBy>
  <cp:lastPrinted>2016-08-01T00:20:38Z</cp:lastPrinted>
  <dcterms:created xsi:type="dcterms:W3CDTF">2000-09-13T06:44:27Z</dcterms:created>
  <dcterms:modified xsi:type="dcterms:W3CDTF">2016-08-02T08:53:53Z</dcterms:modified>
  <cp:category/>
  <cp:version/>
  <cp:contentType/>
  <cp:contentStatus/>
</cp:coreProperties>
</file>